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vna nabava\2025\centar KNAP\dizalo\final za objavu\"/>
    </mc:Choice>
  </mc:AlternateContent>
  <xr:revisionPtr revIDLastSave="0" documentId="13_ncr:1_{67D6DA97-8975-4CD9-81D9-A0CA09CDEFD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ASLOVNICA" sheetId="1" r:id="rId1"/>
    <sheet name="opće napomene i rekapitulacija" sheetId="2" r:id="rId2"/>
    <sheet name="1. građ. obrtnički radovi" sheetId="3" r:id="rId3"/>
    <sheet name="2. elektrotehnicki radovi" sheetId="4" r:id="rId4"/>
    <sheet name="3. podizna platforma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" l="1"/>
  <c r="F48" i="5"/>
  <c r="F61" i="4"/>
  <c r="F63" i="4" s="1"/>
  <c r="F73" i="4" s="1"/>
  <c r="F56" i="4"/>
  <c r="F54" i="4"/>
  <c r="F52" i="4"/>
  <c r="F46" i="4"/>
  <c r="F43" i="4"/>
  <c r="F34" i="4"/>
  <c r="F29" i="4"/>
  <c r="F26" i="4"/>
  <c r="F25" i="4"/>
  <c r="F568" i="3"/>
  <c r="F565" i="3"/>
  <c r="F561" i="3"/>
  <c r="F557" i="3"/>
  <c r="F544" i="3"/>
  <c r="F539" i="3"/>
  <c r="F549" i="3" s="1"/>
  <c r="F599" i="3" s="1"/>
  <c r="F526" i="3"/>
  <c r="F523" i="3"/>
  <c r="F520" i="3"/>
  <c r="F517" i="3"/>
  <c r="F514" i="3"/>
  <c r="F509" i="3"/>
  <c r="F503" i="3"/>
  <c r="F499" i="3"/>
  <c r="F480" i="3"/>
  <c r="F476" i="3"/>
  <c r="F475" i="3"/>
  <c r="F483" i="3" s="1"/>
  <c r="F595" i="3" s="1"/>
  <c r="F459" i="3"/>
  <c r="F455" i="3"/>
  <c r="F451" i="3"/>
  <c r="F450" i="3"/>
  <c r="F463" i="3" s="1"/>
  <c r="F593" i="3" s="1"/>
  <c r="F432" i="3"/>
  <c r="F431" i="3"/>
  <c r="F428" i="3"/>
  <c r="F425" i="3"/>
  <c r="F422" i="3"/>
  <c r="F402" i="3"/>
  <c r="F397" i="3"/>
  <c r="F393" i="3"/>
  <c r="F384" i="3"/>
  <c r="F383" i="3"/>
  <c r="F406" i="3" s="1"/>
  <c r="F589" i="3" s="1"/>
  <c r="F365" i="3"/>
  <c r="F362" i="3"/>
  <c r="F359" i="3"/>
  <c r="F354" i="3"/>
  <c r="F351" i="3"/>
  <c r="F348" i="3"/>
  <c r="F345" i="3"/>
  <c r="F342" i="3"/>
  <c r="F339" i="3"/>
  <c r="F334" i="3"/>
  <c r="F333" i="3"/>
  <c r="F321" i="3"/>
  <c r="F320" i="3"/>
  <c r="F319" i="3"/>
  <c r="F310" i="3"/>
  <c r="F309" i="3"/>
  <c r="F308" i="3"/>
  <c r="F301" i="3"/>
  <c r="F300" i="3"/>
  <c r="F299" i="3"/>
  <c r="F294" i="3"/>
  <c r="F293" i="3"/>
  <c r="F292" i="3"/>
  <c r="F286" i="3"/>
  <c r="F285" i="3"/>
  <c r="F284" i="3"/>
  <c r="F281" i="3"/>
  <c r="F280" i="3"/>
  <c r="F279" i="3"/>
  <c r="D273" i="3"/>
  <c r="F273" i="3" s="1"/>
  <c r="D272" i="3"/>
  <c r="F272" i="3" s="1"/>
  <c r="D271" i="3"/>
  <c r="F271" i="3" s="1"/>
  <c r="F264" i="3"/>
  <c r="F263" i="3"/>
  <c r="F262" i="3"/>
  <c r="D252" i="3"/>
  <c r="F252" i="3" s="1"/>
  <c r="F251" i="3"/>
  <c r="F250" i="3"/>
  <c r="F230" i="3"/>
  <c r="F227" i="3"/>
  <c r="F224" i="3"/>
  <c r="F221" i="3"/>
  <c r="F214" i="3"/>
  <c r="F213" i="3"/>
  <c r="F212" i="3"/>
  <c r="F209" i="3"/>
  <c r="D195" i="3"/>
  <c r="F195" i="3" s="1"/>
  <c r="F191" i="3"/>
  <c r="F190" i="3"/>
  <c r="F187" i="3"/>
  <c r="F172" i="3"/>
  <c r="F169" i="3"/>
  <c r="F166" i="3"/>
  <c r="F162" i="3"/>
  <c r="F158" i="3"/>
  <c r="F154" i="3"/>
  <c r="F150" i="3"/>
  <c r="F149" i="3"/>
  <c r="F146" i="3"/>
  <c r="F143" i="3"/>
  <c r="F133" i="3"/>
  <c r="F122" i="3"/>
  <c r="F120" i="3"/>
  <c r="F110" i="3"/>
  <c r="F105" i="3"/>
  <c r="F101" i="3"/>
  <c r="F97" i="3"/>
  <c r="F93" i="3"/>
  <c r="F89" i="3"/>
  <c r="F86" i="3"/>
  <c r="F82" i="3"/>
  <c r="F78" i="3"/>
  <c r="F74" i="3"/>
  <c r="F70" i="3"/>
  <c r="F66" i="3"/>
  <c r="F65" i="3"/>
  <c r="F54" i="3"/>
  <c r="F50" i="3"/>
  <c r="F45" i="3"/>
  <c r="F42" i="3"/>
  <c r="F40" i="3"/>
  <c r="F32" i="3"/>
  <c r="F27" i="3"/>
  <c r="F23" i="3"/>
  <c r="F19" i="3"/>
  <c r="F48" i="4" l="1"/>
  <c r="F71" i="4" s="1"/>
  <c r="F234" i="3"/>
  <c r="F583" i="3" s="1"/>
  <c r="F175" i="3"/>
  <c r="F579" i="3" s="1"/>
  <c r="F529" i="3"/>
  <c r="F597" i="3" s="1"/>
  <c r="F199" i="3"/>
  <c r="F581" i="3" s="1"/>
  <c r="F436" i="3"/>
  <c r="F591" i="3" s="1"/>
  <c r="F572" i="3"/>
  <c r="F601" i="3" s="1"/>
  <c r="F369" i="3"/>
  <c r="F587" i="3" s="1"/>
  <c r="F57" i="4"/>
  <c r="F72" i="4" s="1"/>
  <c r="F325" i="3"/>
  <c r="F585" i="3" s="1"/>
  <c r="F603" i="3" l="1"/>
  <c r="C16" i="2" s="1"/>
  <c r="F75" i="4"/>
  <c r="C18" i="2" s="1"/>
  <c r="C23" i="2" l="1"/>
  <c r="C25" i="2" s="1"/>
  <c r="C27" i="2" s="1"/>
</calcChain>
</file>

<file path=xl/sharedStrings.xml><?xml version="1.0" encoding="utf-8"?>
<sst xmlns="http://schemas.openxmlformats.org/spreadsheetml/2006/main" count="730" uniqueCount="472">
  <si>
    <t>TROŠKOVNIK</t>
  </si>
  <si>
    <t>GRAĐEVINSKIH, OBRTNIČKIH I INSTALATERSKIH RADOVA</t>
  </si>
  <si>
    <t>INVESTITOR:</t>
  </si>
  <si>
    <t>Centar kulture na Pešćenici</t>
  </si>
  <si>
    <t>Ivanićgradska 41A</t>
  </si>
  <si>
    <t>10000 ZAGREB</t>
  </si>
  <si>
    <t>OIB: 03287241147</t>
  </si>
  <si>
    <t>ZAHVAT;</t>
  </si>
  <si>
    <t xml:space="preserve">Kulturni centar Peščenica -dogradnja dizala-podizne platforme  </t>
  </si>
  <si>
    <t>LOKACIJA;</t>
  </si>
  <si>
    <t>Ivanićgradska 41A , Zagreb,  na k.č.br. 2502/1 k.o.Pešćenica</t>
  </si>
  <si>
    <t>GLAVNI PROJEKT;</t>
  </si>
  <si>
    <t>Z.O.P.:4-24</t>
  </si>
  <si>
    <t>IZRADIO;</t>
  </si>
  <si>
    <t>PFARRER PROJEKT d.o.o.</t>
  </si>
  <si>
    <t>Zagreb, Graberje 9</t>
  </si>
  <si>
    <t>PROJEKTANT;</t>
  </si>
  <si>
    <t>Lidija Pfarrer dipl.ing.arh.</t>
  </si>
  <si>
    <t>OPĆE NAPOMENE</t>
  </si>
  <si>
    <r>
      <t>Sve nuđene cijene svih vrsta radova moraju uključivati sav rad, alat, materijal, sve pripremne, sporedne i završne radove, horizontalne i vertikalne prijenose i prijevoze, postavu i skidanje potrebnih skela i razupora, sve sigurnosne</t>
    </r>
    <r>
      <rPr>
        <sz val="11"/>
        <color theme="1"/>
        <rFont val="Calibri"/>
        <family val="2"/>
        <charset val="238"/>
      </rPr>
      <t xml:space="preserve"> HTZ mjere ,  pripomoć </t>
    </r>
    <r>
      <rPr>
        <sz val="11"/>
        <color theme="1"/>
        <rFont val="Calibri"/>
        <family val="2"/>
        <charset val="238"/>
      </rPr>
      <t>kod izvedbe i sva potrebna ispitivanja .</t>
    </r>
    <r>
      <rPr>
        <sz val="11"/>
        <color theme="1"/>
        <rFont val="Calibri"/>
        <family val="2"/>
        <charset val="238"/>
      </rPr>
      <t xml:space="preserve">
Sav materijal koji se upotrebljava mora odgovarati važećim tehničkim propisima i </t>
    </r>
    <r>
      <rPr>
        <sz val="11"/>
        <color theme="1"/>
        <rFont val="Calibri"/>
        <family val="2"/>
        <charset val="238"/>
      </rPr>
      <t>normama što je potrebno dokazati važećim izjavama sukladnosti i atestima.</t>
    </r>
  </si>
  <si>
    <r>
      <t xml:space="preserve">Prilikom izvođenja svih vrsta radova obavezno se pridržavati </t>
    </r>
    <r>
      <rPr>
        <sz val="11"/>
        <color theme="1"/>
        <rFont val="Calibri"/>
        <family val="2"/>
        <charset val="238"/>
      </rPr>
      <t xml:space="preserve">HTZ mjera te koristiti </t>
    </r>
    <r>
      <rPr>
        <sz val="11"/>
        <color theme="1"/>
        <rFont val="Calibri"/>
        <family val="2"/>
        <charset val="238"/>
      </rPr>
      <t>obaveznu zaštitnu opremu.</t>
    </r>
  </si>
  <si>
    <t>S obzirom da će zgrada tijekom radova biti u upotrebi sve radove potrebno je planirati na način da ne utječu na odvijanje funkcija u zgradi i da nije ugrožena sigurnost korisnika i zaposlenika .</t>
  </si>
  <si>
    <t>S obzirom da se radi i rekonstrukciji sve mjere i detalje  potrebno je provjeriti  prije početka određenog rada.</t>
  </si>
  <si>
    <t>REKAPITULACIJA SVIH RADOVA</t>
  </si>
  <si>
    <t>GRAĐEVINSKO  -  OBRTNIČKI  RADOVI</t>
  </si>
  <si>
    <t>ELEKTROTEHNIČKI RADOVI</t>
  </si>
  <si>
    <t>PODIZNA PLATFORMA</t>
  </si>
  <si>
    <t>UKUPNO eur:</t>
  </si>
  <si>
    <t>PDV (25%) eur</t>
  </si>
  <si>
    <t>SVEUKUPNO eur:</t>
  </si>
  <si>
    <t>TROŠKOVNIK GRAĐEVINSKO OBRTNIČKIH RADOVA</t>
  </si>
  <si>
    <t>OPĆI UVJETI</t>
  </si>
  <si>
    <t>Sve nuđene cijene moraju uključivati sav rad, alat, materijal, sve pripremne, sporedne i završne radove, horizontalne i vertikalne prijenose i prijevoze, postavu i skidanje potrebnih skela i razupora, sve sigurnosne HTZ mjere ,  pripomoć kod izvedbe i sva potrebna ispitivanja .
Sav materijal koji se upotrebljava mora odgovarati važećim tehničkim propisima i normama.</t>
  </si>
  <si>
    <t>Prilikom izvođenja svih vrsta radova obavezno se pridržavati HTZ mjera te koristiti obaveznu zaštitnu opremu.</t>
  </si>
  <si>
    <t>S obzirom da se radi o rekonstrukciji neki detalji i rješenja nevidljivih dijelova predviđeni su na osnovu postojeće projektne dokumentacije. Troškovnikom su predviđena probna štemanja i bušenja radi ustanovljavanja stvarnog stanja.</t>
  </si>
  <si>
    <t>Ponuđena jedninična cijena za sve stavke je konačna  i ne može se mijenjati.</t>
  </si>
  <si>
    <t>1.</t>
  </si>
  <si>
    <t>PRIPREMNI  RADOVI, RUŠENJA I DEMONTAŽE</t>
  </si>
  <si>
    <t>REDNI BROJ</t>
  </si>
  <si>
    <t>OPIS STAVKE</t>
  </si>
  <si>
    <t>JEDINICA MJERE</t>
  </si>
  <si>
    <t>KOLIČINA</t>
  </si>
  <si>
    <t>JEDINIČNA CIJENA</t>
  </si>
  <si>
    <t>UKUPNO</t>
  </si>
  <si>
    <t>PRIPREMNI RADOVI</t>
  </si>
  <si>
    <t>Postava ploče i oznaka gradilišta izrađene prema Pravilniku o sadržaju i izgledu ploče kojom se označava gradilište</t>
  </si>
  <si>
    <t>komplet</t>
  </si>
  <si>
    <t>Zaštita mjesta rada od pristupa neovlaštenih osoba radi sigurnosti  obzirom da će zgrada cijelo vrijeme izvođenja biti u upotrebi.</t>
  </si>
  <si>
    <t>U stavku  uključeno i kontinuirano praćenje stanja zaštite tijekom cijelog vremena izvođenja radova i eventulano potrebno obnavljanje oštećene zaštite.</t>
  </si>
  <si>
    <t>Zaštita mjesta rada, prostora,  dijelova i elemenata od širenja prašine i oštećivanja; najlonima, građevinskim platnima i ogradama. U stavku  uključeno i kontinuirano praćenje stanja zaštite tijekom cijelog vremena izvođenja radova i eventulano potrebno obnavljanje oštećene zaštite.</t>
  </si>
  <si>
    <t>Zaštitu izvesti planirano u skladu sa načinom rada u zgradi s obzirom da će  za cijelo vrijeme izvođenja radova zgrada biti u upotrebi.</t>
  </si>
  <si>
    <t>Povremeno odspajanje struje u fazi montaže novog R DIZ i rada na preinakama GRO</t>
  </si>
  <si>
    <t>Zgradu treba na nekoliko sati staviti u beznaponsko stanje a termin treba dogovoriti sa korisnikom zgrade</t>
  </si>
  <si>
    <t>Umrtljavanje instalacija koje se demontiraju uključeno je u zasebne stavke</t>
  </si>
  <si>
    <t>Probno štemanje na mjestima gdje u fazi izrade projekta i troškovnika nije bilo moguće detektirati detalj.</t>
  </si>
  <si>
    <t>Sva probna štemanja vršiti pažljivo da ne dođe do prekomjernog oštećenja.</t>
  </si>
  <si>
    <t>Odmah po uočavanju traženog podatka rad obustaviti i evidentirati detalj. Nije potrebno štemanje obimnije od nužnog.</t>
  </si>
  <si>
    <t>Po potrebi projektirani detalj prilagoditi ili izmijeniti uz obaveznu suglanost nadzornog inžinjera</t>
  </si>
  <si>
    <t>a</t>
  </si>
  <si>
    <t>Probno štemanje stropne ploče iznad prizemlja na mjestu gdje će se vršiti prodor za okno dizala</t>
  </si>
  <si>
    <t>Potrebno je skinuti donji sloj žbuke sa podgleda u površini cca 0,5m2 dovoljno da se uoči element stropne konstrukcije ( monta, fert i sl) te smjer nalijeganja.</t>
  </si>
  <si>
    <t>kom</t>
  </si>
  <si>
    <t>b</t>
  </si>
  <si>
    <t>Probno štemanje desne strane nadvoja  iznad vrata (pod stropom) u prizemlju na mjestu kojih će se proširivati i prilagođavati otvor i izvesti ulaz u lift.   Štemanjem ustanoviti da li se radi o nadvoju sa ležajem ili o kontinuiranom serklažu, a stim u svezi će se prilagođavati detalj. Ukoliko je postojeći nadvoj širi od planiranog proširenja otvora neće biti potrebno izvoditi dodatni nadvoj.</t>
  </si>
  <si>
    <t>c</t>
  </si>
  <si>
    <t>Probno štemanje nadvoja iznad (unutarnjih ) vrata i prozora u spremištu.Štemanjem ustanoviti da li se radi o nadvojima sa ležajem ili o kontinuiranom serklažu, a stim u svezi će se prilagođavati rješenje spremišta odnosno da li će se uklanjati segment zida između prozora i vrata i parapet ispod prozora  te izvesti veći otvor.</t>
  </si>
  <si>
    <t>Izrada i montiranje zaštitne konstrukcije na vanjskom prostoru nad prodorom kroz ravni krov izrađene od građevinskog platna ili najlona i drvenih ili aluminijskih letvi ubušenih u zid i strop.</t>
  </si>
  <si>
    <t>Konstrukcija mora biti stabilna, čvrsta, otporna na vjetar i atmosferilije , pokretna tj jednostavno ponovo upotrebiva da se može koristiti u prekidu radova te ukloniti  pri nastavku.</t>
  </si>
  <si>
    <t>Površina za otvora zaštitu 2,5x3,05m</t>
  </si>
  <si>
    <t>Izrada i montiranje zaštitne konstrukcije probijenog otvora u zidu na katu izrađene od građevinskog platna ili najlona i drvenih ili aluminijskih letvi ubušenih u zid.</t>
  </si>
  <si>
    <t>Konstukcija mora biti stabilna, čvrsta otporna na vjetar i atmosferilije , pokretna tj jednostavno ponovo upotrebiva da se može koristiti u prekidu radova te ukloniti  pri nastavku.</t>
  </si>
  <si>
    <t>Površina otvora za zaštitu 1,05x2,30m</t>
  </si>
  <si>
    <t>UKLANJANJA I DEMONTAŽE</t>
  </si>
  <si>
    <t>U jediničnoj cijeni svih radova uklanjanja i demontaža treba biti uključeno: sav rad na uklanjanju, potrebno podupiranje, eventulane potrebne skele,  uklanjanje ili demontaže elemenata i zaštita okolnih,  a naročito ostakljenih elemenata od prekomjernog oštećivanja.</t>
  </si>
  <si>
    <t>U stavke uključene i zaštitne ograde, rampe i mostovi za prijevoz materijala i sav potreban transport.</t>
  </si>
  <si>
    <t>U stavke uključeno i razbijanje i usitnjavanje elemenata kao pripremu za utovar,   utovar u prijevozno sredstvo, te prijevoz i troškovi zbrinjavanja na registriranom deponiju.</t>
  </si>
  <si>
    <t>Sve radove uklanjanja , rušenja i demontaže obavezno izvoditi u skladu sa projektom i uz suglasnost nadzornog inžinjera.</t>
  </si>
  <si>
    <r>
      <t xml:space="preserve">Prilikom radova obavezno se pridržavatzi </t>
    </r>
    <r>
      <rPr>
        <sz val="11"/>
        <color theme="1"/>
        <rFont val="Calibri"/>
        <family val="2"/>
        <charset val="238"/>
      </rPr>
      <t xml:space="preserve">HTZ mjera te upotrebljavati potrebna </t>
    </r>
    <r>
      <rPr>
        <sz val="11"/>
        <color theme="1"/>
        <rFont val="Calibri"/>
        <family val="2"/>
        <charset val="238"/>
      </rPr>
      <t>zaštitna sredstva.</t>
    </r>
  </si>
  <si>
    <t>Demontiranje i uklanjanje unutarnje drvene stolarije zajedno sa dovratnicima</t>
  </si>
  <si>
    <t>aluminijski  prozor prema svjetlarniku se ne uklanja</t>
  </si>
  <si>
    <t>vrata sa nadsvjetlom</t>
  </si>
  <si>
    <t>prozor</t>
  </si>
  <si>
    <t>Demontaža rasvjete i utičnica i prekidača na dijelovima koji se uklanjaju i vrše ostali radovi</t>
  </si>
  <si>
    <t>U stavku je uključeno i umrtljavanje instalacije.</t>
  </si>
  <si>
    <t>Privremena demontaža rasvjetnih tijela na mjestima u čijoj će se blizini vršiti radovi</t>
  </si>
  <si>
    <t>U stavku uključena demontaža uz upotrebu  ljestvi, zaštita, deponiranje na sigurno mjesto i ponovna montaža.</t>
  </si>
  <si>
    <t>Uklanjanje dijela rukohvata u prizemlju -skraćivanje za cca 30cm radi proširivanja otvora . U stavku uključeno demontaža i rezanje, eventualno potrebno uklanjanje dužeg komada te  zaštita i deponiranje do ponovne ugradnje.</t>
  </si>
  <si>
    <t>Obrada rukohvata i ponovna montaža uključena u radovima 12 razni radovi</t>
  </si>
  <si>
    <t>Demontaža zaštite drvene zidne lajsne na zidu kata visine cca 15cm</t>
  </si>
  <si>
    <t>Stavka uključuje demontiranje cijele lajsne zaštitu i deponiranje. Lajsna će se kratiti te ponovo montirati. Obrada i ponovna montaža uključeni u radovima 12 razni radovi.</t>
  </si>
  <si>
    <t>Rušenje središnjeg pregradnog ožbukanog zida od opeke ukupne debljine 18cm  visine do stropa 350cm.</t>
  </si>
  <si>
    <t>ukupna površina zida 2,81x3,5m2</t>
  </si>
  <si>
    <t>m2</t>
  </si>
  <si>
    <t>Uklanjanje parapeta visine 220cm debljine 25cm (ispod unutarnjeg prozora u spremištu) . Parapet ukloniti samo u širini postojećeg prozora 70cm</t>
  </si>
  <si>
    <t>Ukoliko se nakon probnog štemanja ustanovi da se iznad vrata spremišta i drugog prozora nalazi zajednički nadvoj ukloniti parapet ispod prozora i preostali segment zida između vrata i prozora .</t>
  </si>
  <si>
    <t>Segment između prozora se ni u jednoj varijanti ne uklanja</t>
  </si>
  <si>
    <t>Proširivanje otvora za 20 do 25cm za izvedbu vrata lifta u prizemlju</t>
  </si>
  <si>
    <t>Otvor proširiti u punoj visini 322cm bez obzira što će vrata lifta biti niža od postojećeg otvora.</t>
  </si>
  <si>
    <t>Probijanje podne ploče na mjestu izvedbe okna dizala</t>
  </si>
  <si>
    <t>Slojevi se pretpostavljaju prema glavnom projektu dogradnje  I 1971; betonske podloge 8 i 10cm</t>
  </si>
  <si>
    <t>površina probijanja 2,2x3,05m</t>
  </si>
  <si>
    <t>Razbijanje sloja poda do postojeće hidrozolacije u širini od probijenog podnog otvora do zidova spremišta.</t>
  </si>
  <si>
    <t>Uklanjati pažljivo da ne dođe do  oštećivanja sloja postojeće hidroizolacije</t>
  </si>
  <si>
    <t>Površina uklanjanja 0,52x3,04m</t>
  </si>
  <si>
    <t>Uklanjanje dijela kaskadnog temelja uklonjenog zida. Dijelove koji ne smetaju za daljnje izvođenje nije potrebno uklanjati.</t>
  </si>
  <si>
    <t>Prema projektnoj dokumentaciji pretpostavlja se kaskadni temelj širine 30cm i dubine 80cm</t>
  </si>
  <si>
    <t>0,5x0,5x0,3=0,9m3</t>
  </si>
  <si>
    <t>Uklanjanje slojeva ravnog krova radi izvedbe prodora okna dizala</t>
  </si>
  <si>
    <t>Na ravnom krovu postoje prethodno postojeći slojevi te slojevi dodani u  fazi energetske obnove.</t>
  </si>
  <si>
    <t>Sastav slojeva se pretpostavlja prema prethodnoj projektnoj dokumentaciji.</t>
  </si>
  <si>
    <t>Na mjestu prodora ukloniti sve sloje i probiti stropnu konstrukciju, a na mjestima oko prodora ukloniti slojeve do hidroizolacije ugrađene u fazi energetske obnove radi izvedbe detalja završetka hidroizolacije i podizanje uz ab prsten prodora kroz krov.</t>
  </si>
  <si>
    <t>Uklanjanje završnog sloja šljunka u površini dimenzija 2,8m x2,8 m ; šire od samog prodora  ( radi izvedbe spoja nove i postojeće hi) i pretpostavljene debljine 10cm</t>
  </si>
  <si>
    <t>Šljunak deponirati na gradilištu i zaštititi do ponovne upotrebe</t>
  </si>
  <si>
    <t>Dio šljunka ponovo će se upotrijebiti za nasipavanje na krovu, a dio je moguće iskoristiti za nasipavanje između temelja</t>
  </si>
  <si>
    <t>Plohu postojeće hidroizolacije u širini 30cm posebno zaštiti da ne dođe o oštećivanja radi izvedbe što kavlitetnijeg preklopa</t>
  </si>
  <si>
    <t>Površina 2,9x2,8m</t>
  </si>
  <si>
    <t>Uklanjanje i razbijanje slojeva ravnog krova do betona za pad  (čvrsta podloga )</t>
  </si>
  <si>
    <t>Površina za uklanjanje 2,7x2,2m</t>
  </si>
  <si>
    <t>Izvedba otvora u stropnoj ploči za okno dizala</t>
  </si>
  <si>
    <t>Stavku izvoditi tek nakon probnog bušenja odozdo i ustanovljenja stvarne konstrukcije</t>
  </si>
  <si>
    <t>Prema postojećoj projektnoj dokumentaciji pretpostavlja se fert ili monta konstrukcija debljine cca 20cm .</t>
  </si>
  <si>
    <t>Način uklanjanja i podupiranja prilagoditi vrsti stropne konstrukcije</t>
  </si>
  <si>
    <t>Prije početka rada  obavezno poduprijeti stropnu konstrukciju, naročito na dijelu stropa koji se zadržava</t>
  </si>
  <si>
    <t>Na mjestu planiranog ab zida zadnjih 20cm uklanjati ručno i pažljivo</t>
  </si>
  <si>
    <t>paziti na postojeću armaturu i sačuvati dio armature koja će se povezati sa novim ab zidom</t>
  </si>
  <si>
    <t>Površina otvora  2,45x2,04m</t>
  </si>
  <si>
    <t>Uklanjanje obloge od ploča polistirena debljine 15cm na pročeljnom zidu kata (obloga je etics sustav izveden prema projektu energetske obnove pročelja)  na mjestu gdje će se izvoditi kučište lifta i probijanje zida.</t>
  </si>
  <si>
    <t>Uklanjanje se izvodi zbog različitih ukupnih debljina zidova kroz etaže kroz koje prolazi dizalo.</t>
  </si>
  <si>
    <t>Uklanjati samo u minimalno potrebnoj površini</t>
  </si>
  <si>
    <t>Oblogu izrezati ravno i vertikalno s obje strane do vrha nadozida. Na strani uz prozor zbog blizine prozora paziti da ne dođe do prekomjernog oštećivanja špalete</t>
  </si>
  <si>
    <t>Uklanjati oblogu stiropora. Ostatke stare žbuke nije potrebno uklanjati</t>
  </si>
  <si>
    <t>Pri uklanjanju paziti na opšav nadozida i okolne površine</t>
  </si>
  <si>
    <t>U stavku uključiti i eventualno potrebnu dodatnu zaštitu opšava i upovršina i vanjske stolarije</t>
  </si>
  <si>
    <t>Probijanje pročeljnog zida na katu od blok opeke debljine 30cm zajedno sa ostacima žbuke   za izvedbu ulaza u dizalo širine 105cm i visine 2,3m</t>
  </si>
  <si>
    <t>Izvedba ležajeva za čelični nadvoj . Izbiti zid u širini 15do 20cm i visine da stane čelični nosač IPBI100 i naljev 5cm.</t>
  </si>
  <si>
    <t>ležajevi za nadvoj u prizemlju</t>
  </si>
  <si>
    <t>ležajevi za nadvoj na katu</t>
  </si>
  <si>
    <t>Gruba obrada zidnih i stropnih površina i bridova na mjestima uklonjenih zidova i stolarije</t>
  </si>
  <si>
    <t>Ručno uklanjanje ostataka i neravnina, skidanje neravnina  špahtlom, četkom, metlom  i obijanje čekićem do čvrste  podloge.</t>
  </si>
  <si>
    <t>Gruba obrada ruba površine poda nakon uklanjanja postojećih podnih obloga</t>
  </si>
  <si>
    <t>Gruba obrada  brida stropa na mjestu prodora</t>
  </si>
  <si>
    <t>Ručno uklanjanje ostataka i neravnina, skidanje neravnina  špahtlom, četkom, metlom  i obijanje čekićem do čvrste i zaravnate podloge.</t>
  </si>
  <si>
    <t>Gruba obrada površine i brida na pročelju nakon uklanjanja obloge</t>
  </si>
  <si>
    <t>Grubo čišćenje prostora nakon svih uklanjanja i demontaža, a prije nastavka radova</t>
  </si>
  <si>
    <t>Odvoz svog odpadnog materijala i šute na deponij na udaljenosti do 10km.  Uključen utovar istovar i transport i naknada za odlaganje</t>
  </si>
  <si>
    <t>m3</t>
  </si>
  <si>
    <t>PRIPREMNI  RADOVI, RUŠENJA I DEMONTAŽE  UKUPNO</t>
  </si>
  <si>
    <t>2.</t>
  </si>
  <si>
    <t>ZEMLJANI RADOVI</t>
  </si>
  <si>
    <t>Pri izvedbi zemljanih radova obavezno zaštititi  obodne plohe i zidove zgrade najlonima, mrežama ili građevinskim platnom radi sprečavanja prekomjernog oštećivanja i paziti na stanje zaštite tijekom radova i po potrebi zaštitu obnoviti.</t>
  </si>
  <si>
    <t>Obavezno odrediti i zaštititi mjesto za deponiranje iskopanog i dostavljenog  materijala do odvoza ili eventulano ponovne upotrebe.</t>
  </si>
  <si>
    <t>Ručni iskop materijala između temelja</t>
  </si>
  <si>
    <t>Prema postojećoj dokumentaciji pretpostavlja se šljunak.</t>
  </si>
  <si>
    <t>Iskop vršiti pažljivo da ne dođe do oštećivanja postojeće vertikalne hidroizolacije i zaštite zida podruma.</t>
  </si>
  <si>
    <t>Ukoliko je materijal zadovoljavajuće kvalitete ( čist šljunak granulacije 16-32mm) za ponovnu uporabu materijal deponirati, zaštititi i ponovo upotrijebiti</t>
  </si>
  <si>
    <t>Dobava,      nasipavanje,      razastiranje      i planiranje   šljunka 16-32 mm   sa ručnim nabijanjem kao podloge betonske ploče</t>
  </si>
  <si>
    <t>postojeći šljunak od iskopa</t>
  </si>
  <si>
    <t>dobavljeni šljunak</t>
  </si>
  <si>
    <t>Nasipavanje i razastiranje prethodno uklonjenog šljunka sa dijela ravnog krova u debljini u skladu sa postojećom . Debljina sloja 10cm</t>
  </si>
  <si>
    <t>Ukupna površina 2,5m2</t>
  </si>
  <si>
    <t>ZEMLJANI RADOVI UKUPNO</t>
  </si>
  <si>
    <t>3.</t>
  </si>
  <si>
    <t>IZOLATERSKI  RADOVI</t>
  </si>
  <si>
    <t>HIDROIZOLACIJE</t>
  </si>
  <si>
    <t>Izvedba hidroizolacije temeljne ploče</t>
  </si>
  <si>
    <t>Izvoditi na pripremljenu i zaglađenu podlogu.</t>
  </si>
  <si>
    <t>U stavku je uključeno priprema i zaglađivanje podloge,  izvedba holkera, uzdizanje hidroizolacije  uz rubove i izvedba spoja sa postojećom hidroizolacijom poda i zida</t>
  </si>
  <si>
    <t>Izvedba hidroizolacije prodora kroz stropnu ploču (ravni krov)</t>
  </si>
  <si>
    <t>-izvedba spoja sa postojećom hidroizolacijom ravnog krova na prethodno očišćenu plohu postojeće izolacije u širini 30cm</t>
  </si>
  <si>
    <t>-spoj sa postojećom hidroizolacijom uzdignutom uz pročeljni zid kata u širini 40cm i visini 45cm sa svake strane prodora.</t>
  </si>
  <si>
    <t>-izvedba vertikalne hidroizolacje uz nadozid ispod kučišta dizala ( ab prsten prodora kroz krov)</t>
  </si>
  <si>
    <t>TOPLINSKE IZOLACIJE I FOLIJE</t>
  </si>
  <si>
    <t>Toplinska izolacija na pročelju kata na spoju sa kučištem dizala uključena u radovima na pročelju</t>
  </si>
  <si>
    <t>Izvedba toplinske izolacije ravnog krova na dijelu uz prodor do postojećih slojeva, pločama istovjetnog ili kompatibilnog materijala kao kao i postojeća izolacija</t>
  </si>
  <si>
    <t>Prema postojećoj projektnoj dokumentaciji; glavni projekt energetske obnove pretpostavljaju se tvrde ploče mineralne vune debljine 20cm.</t>
  </si>
  <si>
    <t>Istim pločama nadoknaditi i debljinu starijih slojeva ispod .</t>
  </si>
  <si>
    <t xml:space="preserve">Izvedba zaštite vertikalne hidroizolacije na prstenu uz prodor kroz krov pločama xps debljine 8cm u visini 50cm.  </t>
  </si>
  <si>
    <t>Izvedba toplinske izolacije poda spremišta pločama tvrdog polistirena debljine 5cm</t>
  </si>
  <si>
    <t>Postava pe folije na sloj toplinske izolacije</t>
  </si>
  <si>
    <t>IZOLATERSKI RADOVI UKUPNO:</t>
  </si>
  <si>
    <t>4.</t>
  </si>
  <si>
    <t xml:space="preserve">BETONSKI   I ARMIRANO-BETONSKI RADOVI  </t>
  </si>
  <si>
    <t>U svim stavkama uključena dobava, ugradnja i njega betona, te dobava i ugradnja oplate i armature , sva potrebna ankeriranja , ankeri i izvedba ležišta te zapinjavanje epoksidnom smolom, sav rad i materijal do potpune gotovosti</t>
  </si>
  <si>
    <t>Sve dimenzije i vrste materijala te detalji prema uputama i izračunu  u MAPI 2 glavni projekt konstrukcije</t>
  </si>
  <si>
    <t>Izvedba armiranobetonske temeljne greda</t>
  </si>
  <si>
    <t>uz postojeći nadtemeljni zid podruma</t>
  </si>
  <si>
    <t>Izvodi se  kao premosnice između postojećih kaskadnih temelja</t>
  </si>
  <si>
    <t>Prema postojećoj projektnoj dokumentaciji pretpostavljaju se kaskadni temelji sa 3 kaskade do dubine temelja podruma.</t>
  </si>
  <si>
    <t>S obzirom na položaj i pretpostavljene kaskade, temeljna greda je presjeka 25/115cm dužine 305cm se izvodi nad kaskadom</t>
  </si>
  <si>
    <t>Greda se ankerira u postojeće temelje sa 2x4fi16 po visini</t>
  </si>
  <si>
    <t xml:space="preserve">U stavku uključeno i ankeriranje u postojeće temelje zavisno od položaja; sa gornje strane temelja ili bočno, ankerima fi16 i dužine  60cm  </t>
  </si>
  <si>
    <t>beton C20/25</t>
  </si>
  <si>
    <t>oplata</t>
  </si>
  <si>
    <t>armatura 70kg/m3 ;    2x2 fi 16 i vilice fi8/15 dodatne šipke fi10/25</t>
  </si>
  <si>
    <t>kg</t>
  </si>
  <si>
    <t>nasuprot temelja iz prethodne stavke</t>
  </si>
  <si>
    <t>S obzirom na položaj i pretpostavljene kaskade, temeljna greda je presjeka 45/60cm dužine 280cm se izvodi   između kaskade.</t>
  </si>
  <si>
    <t>Greda se ankerira u postojeće temelje sa 2x2fi16 po visini</t>
  </si>
  <si>
    <t>armatura 70kg/m3 ;     2x4 fi 16 i vilice fi8/15 dodatne šipke fi10/25</t>
  </si>
  <si>
    <t>Izvedba armiranobetonskog temelja središnjeg armiranobetonskog zida</t>
  </si>
  <si>
    <t>Temelj je presjeka 55x60cm i dužine 220cm</t>
  </si>
  <si>
    <t>Temelj se naslanja na temelje iz stavke 1 i 2</t>
  </si>
  <si>
    <t>U stavku uključena i izvedba i ugradnja ankera za izvođene zida iznad fi 10/15</t>
  </si>
  <si>
    <t>armatura 70kg/m3 ;    4fi 14 i vilice fi/15</t>
  </si>
  <si>
    <t>Izvedba armirano betonske temeljne ploče jame okna dizala  debljine 20cm</t>
  </si>
  <si>
    <t>Ukoliko je moguće ploča se ankerira u bočni nadtemeljni zid ankerima fi14/30cm</t>
  </si>
  <si>
    <t>Ankere dodatno povezati šipkama 2fi14.</t>
  </si>
  <si>
    <t>armatura mreža cca 70kg/m3 ;   Q335 i Q221</t>
  </si>
  <si>
    <t>Izvedba armiranobetonske tanke ploče debljine 8cm kao zaštita hidroizolacije nad temeljnom pločom</t>
  </si>
  <si>
    <t>armatura mreža 60kg/m3</t>
  </si>
  <si>
    <t>Izvedba armiranobetonskog zida debljine 20cm širine 2,18m i visine 3,75cm</t>
  </si>
  <si>
    <r>
      <t>U stavku uključena i izvedba spoja sa postojećom armaturom iz preostale stropne konstrukcije u skladu sa stavkom</t>
    </r>
    <r>
      <rPr>
        <sz val="11"/>
        <color theme="1"/>
        <rFont val="Calibri"/>
        <family val="2"/>
        <charset val="238"/>
      </rPr>
      <t xml:space="preserve"> 21 iz poglavlja 1 pripremni radovi, rušenja i </t>
    </r>
    <r>
      <rPr>
        <sz val="11"/>
        <color theme="1"/>
        <rFont val="Calibri"/>
        <family val="2"/>
        <charset val="238"/>
      </rPr>
      <t>demontaže</t>
    </r>
  </si>
  <si>
    <t>U stavku uključeno i vezanje s ankerima ugrađenim u temelj</t>
  </si>
  <si>
    <t>armatura mreža 100kg/m3;   Q335, 2x3fi16 i vilice fi8/15</t>
  </si>
  <si>
    <t>Izvedba armirano betonske parapetne grede  debljine 18cm i visine 100cm kao nastavak ab zida iz prethodne stavke</t>
  </si>
  <si>
    <t>Greda je dio prstena oko otvora u stropu</t>
  </si>
  <si>
    <t>armatura 100kg/m3; 2x 2fi16, dodatna armatura fi10/20 i vilice fi8/20</t>
  </si>
  <si>
    <t>Izvedba armirano betonske parapetne grede  debljine 18cm i visine 100cm</t>
  </si>
  <si>
    <t>Greda se ankerira u postojeći horizontalni serklaž zida od opeke sa 2 ankera fi16</t>
  </si>
  <si>
    <t>U stavku uključeno i ankeriranje, izvedba rupa i zapunjavanje epoksi smolom</t>
  </si>
  <si>
    <t>Izvedba armirano betonske parapetne grede  debljine 18cm i visine cca 70 -100cm nad postojećim zidom od opeke</t>
  </si>
  <si>
    <t>Greda se ankerira u postojeći horizontalni serklaž zida od opeke naizmjenično sa ankerima fi14 na svakih 25cm</t>
  </si>
  <si>
    <t>Armaturni koš mora obavezno povezivati cijeli prsten oko otvora i ab zid; stavke</t>
  </si>
  <si>
    <t>U slučaju da je postojeći strop monta rezanje će biti izvedno do nosivog rebra i u tom slučaju greda će imati L presjek zbog zamjene uloška</t>
  </si>
  <si>
    <t>BETONSKI RADOVI UKUPNO</t>
  </si>
  <si>
    <t>5.</t>
  </si>
  <si>
    <t>ZIDARSKI  RADOVI</t>
  </si>
  <si>
    <t>Izvedba ležaja u zidu od opeke debljine 25cm za ugradnju čeličnog nadvoja cementnim naljevom debljine cca 5cm</t>
  </si>
  <si>
    <t>Štemanje zida uključeno radove 1 uklanjanja i demontaže</t>
  </si>
  <si>
    <t>Dozidavanje segmenta zida radi prilagođavanja širine i pozicije ulaza u dizalo u prizemlju u širini postojećeg zida 25cm u dužini 20cm i u cijeloj visini postojećeg otvora 320cm</t>
  </si>
  <si>
    <t>Izvesti siporeks blokovima debljine 20cm</t>
  </si>
  <si>
    <t>Radi stabilizacije segment ankerirati šipkama na 5 mjesta</t>
  </si>
  <si>
    <t>Sanacija većih neravnina i oštećenih slojeva na mjestima uklanjanja i probijanja; uklanjanje nestabilnih dijelova  i izjednačavanje neravnina površine građevinskim ljepilom.</t>
  </si>
  <si>
    <t>Fina obrada zidova , ploha bridova na mjestu uklanjanih elemenata i pregrada ; čiščenje i otpuhivanje , zamazivanje neravnina i oštećenja građevinskim ljepilom.</t>
  </si>
  <si>
    <t>Fina obrada ploha podova nakon uklanjanja slojeva poda kao priprema za izvedbu nove obloge  ; čiščenje i otpuhivanje , zamazivanje neravnina i oštećenja građevinskim ljepilom.</t>
  </si>
  <si>
    <t>Rabiciranje šliceva nakon postave instalacija, sa svim potrebnim materijalom i priborom. Širina šlica do 20 cm. Uključen sav rad i materijal.</t>
  </si>
  <si>
    <t>m1</t>
  </si>
  <si>
    <t>Obrada svih spojeva postojećih i novih ploha; struganje do čvrstog sloja ,ugradnja rabic mrežice i zamazivanje građevinskim ljepilom</t>
  </si>
  <si>
    <t>Priprema ploha   prije postave  toplinske  i hidroizolacije</t>
  </si>
  <si>
    <t>Četkanje , metenje i ispuhivanje reški i zamazivanje građevinskim ljepilom.</t>
  </si>
  <si>
    <t>U stavku uključeno i rabiciranje i izravnavanje i izjednačavanje podloge sa postojećom</t>
  </si>
  <si>
    <t>Gruba čišćenja gradilišta u toku građevinskih radova. Čišćenje nakon svake odrađene grupe radova na način da ostaci nakon prethodnih radova ne ometaju slijedeći rad.</t>
  </si>
  <si>
    <t>Izvedba cementnog estriha debljine 5cm u spremištu za izvedbu novog poda na mjestu uklonjenog.</t>
  </si>
  <si>
    <t xml:space="preserve">ZIDARSKI  RADOVI  UKUPNO  </t>
  </si>
  <si>
    <t>6.</t>
  </si>
  <si>
    <t xml:space="preserve">BRAVARSKI RADOVI  </t>
  </si>
  <si>
    <t>Sve stavke uključuju izmjeru, radioničke nacrte, dopremu, ugradnju, sav rad , pripomomoći , sav transport sve do potpune gotovosti.</t>
  </si>
  <si>
    <t>Izrada doprema i ugradnja čeličnih nosača za nadvoje iznad probijenog i proširenog otvora</t>
  </si>
  <si>
    <t>Čelični nosači IPBI 100 duljine 145cm</t>
  </si>
  <si>
    <t>Ugrađuju se po dva nosača  na prethodno pripremljene ležajeve i cementni naljev.</t>
  </si>
  <si>
    <t>Nosači i način ugradnje  prema izračunu u MAPA 2 projekt konstrukcije</t>
  </si>
  <si>
    <t xml:space="preserve">nadvoj u prizemlju  </t>
  </si>
  <si>
    <t>Na jednoj strani ugrađuje se na čeličnu papuču ugrađenu na vertiklani serklaž</t>
  </si>
  <si>
    <t>U stavku uključena i čelična papuča od pločevine debljine 10mm</t>
  </si>
  <si>
    <t>nadvoj na katu</t>
  </si>
  <si>
    <t>Izrada doprema i ugradnja nosive čelične konstrukcije dizala-podizne platforme sastavljene od nosača kvadratnog presjeka</t>
  </si>
  <si>
    <t>Konstrukcija se oslanja na izvedenu armiranobetonsku temeljnu ploču , armiranobetonski zid te postojeći nosivi i pročeljni zid.</t>
  </si>
  <si>
    <t>Konstrukcija sastavljena od stupova i prečki od čeličnih kvadratnih profila 100/100/4mm</t>
  </si>
  <si>
    <t>Stupovi su ugrađeni u uglove okna (4kom ) a prečke se ugrađuju na tri strane po visini na osnom razmaku 110cm, ukupno 7 redova a na strani ulaza ispod i iznad vrata.</t>
  </si>
  <si>
    <t>Ukupna visina konstrukcije 695cm</t>
  </si>
  <si>
    <t>Tlocrtna dimenzija konstrukcije 1,9x1,8m</t>
  </si>
  <si>
    <t>Dimenzije i materijali u svemu prema izračunu i detaljima u MAPA 2 projekt konstrukcije</t>
  </si>
  <si>
    <t>Razvijena površina konstrukcije 52m2</t>
  </si>
  <si>
    <t>Izrada doprema i ugradnja nosive čelične konstrukcije nosača aluminijskih termo panela krova i pročelja kučišta dizala</t>
  </si>
  <si>
    <t>Izrada doprema i ugradnja L profila za izvedbu praga kod ulaza u lift dužine 105cm , širine 25cm  i visine 7cm.</t>
  </si>
  <si>
    <t>L profili se ugrađuju upucavanjem ;</t>
  </si>
  <si>
    <t>U prizemlju na rub podne  konstrucije u prizemlju i prepušta preko obloge nadtemeljnog zida ispod.</t>
  </si>
  <si>
    <t>Na katu na rub stropne konstrukcije prizemlja i prepušta jednako koliko i L profil ispod radi izjednačavanja dimenzije po vertikali</t>
  </si>
  <si>
    <t xml:space="preserve">BRAVARSKI RADOVI UKUPNO  </t>
  </si>
  <si>
    <t>GIPS KARTONSKE PREGRADE I OBLOGE</t>
  </si>
  <si>
    <t>Izvedba po standardnom sistemu postave gipskartonskih ploča na potkonstrukciju od pocinčanih aluminijskih profila učvršćenih u obodnu nosivu konstrukciju .</t>
  </si>
  <si>
    <t>Kod obloga ploče se postavljaju u dva sloja ; za oblaganja jednostrano a za  pregrade  obostrano.</t>
  </si>
  <si>
    <t>Vanjske bridove ojačati umetanjem tipskih metalnih perforiranih traka i  L-profila</t>
  </si>
  <si>
    <t>Potkonstrukcija se učvrščuje čeličnim vijcima u strop i pod</t>
  </si>
  <si>
    <t>Na spojevima stropa , poda i profila obavezna postava brtvene trake</t>
  </si>
  <si>
    <t>Sve stavke uključuju i bandažiranje i kitanje svih spojeva ploča, do potpune glatkoće i spremno za bojanje i oblaganje</t>
  </si>
  <si>
    <t>obrada površine : Q3 viši standard</t>
  </si>
  <si>
    <t>Obračun po m2 kompletno izvedene pregrade i obloge</t>
  </si>
  <si>
    <t>Kratki pregradni zid u spremištu debljine 12.5cm od obostrano postavljenih dvostrukih standardnih ploča ispunjen mineralnom vunom širine 53cm i visine 350cm .</t>
  </si>
  <si>
    <t>Obloga zadnje strane kučišta dizala u prizemlju debljine  10cm širine 180cm i visine 350cm od jednostrano postavljenih dvostrukih vatrootpornih ploča ispunjen mineralnom vunom.</t>
  </si>
  <si>
    <t>Izvedba pregrade u zoni nadsvjetla odnosno snižavanje otvora ulaza u dizalo u prizemlju širine 105cm i visine 117cm obostrano postavljenih dvostrukih standardnih ploča ispunjen mineralnom vunom širine 53cm i visine 350cm .</t>
  </si>
  <si>
    <t>Oblaganje čeličnih nadvoja od jednostrano postavljenih dvostrukih vatrootpornih ploča ispunjen mineralnom vunom.</t>
  </si>
  <si>
    <t>nadvoj u prizemlju</t>
  </si>
  <si>
    <t xml:space="preserve">GIPS KARTONSKE PREGRADE I OBLOGE UKUPNO  </t>
  </si>
  <si>
    <t>SOBOSLIKARSKI   RADOVI</t>
  </si>
  <si>
    <t xml:space="preserve">Sve stavke uključuju zaštitu svih podnih površina folijom, zaštitu vanjske i unutarnje stolarije, zaštitu svih postavljenih ugradnih elemenata opreme, klima, radijatora i sl. Tj svih elemenata koji se nalaze u neposrednoj blizini radova.  </t>
  </si>
  <si>
    <t>Prije početka radova provjeriti podlogu koja zbog specifičnih radova mora biti dodatno obrađivana, zaglađena te moraju biti obrađeni svi  spojevi sa postojećim plohama.</t>
  </si>
  <si>
    <t>U stavke su uključeni manji popravci podloge i razna kitanja raznih rubova i spojeva uz kutne  lajsne i sl prema potrebi.</t>
  </si>
  <si>
    <t>U stavke je uključen sav potreban  rad , materijal, pripomoći, zaštita i potrebne skele za rad na visini i sve potrebno do potpune gotovosti.</t>
  </si>
  <si>
    <t>U sve stavke uključeno čišćenje i pranje ploha nakon obavljenih radova</t>
  </si>
  <si>
    <t>Gletanje gips karton površina uključeno u radove 7 gips karon pregrade i obloge</t>
  </si>
  <si>
    <t>Gletanje svih naknadno rađenih površina i fina obrada spoja sa postojećim površinama uključujući i novi armirano betonski zid i vidljive dijelove prstena prodora kroz krov.</t>
  </si>
  <si>
    <t>U stavku uključeno i sav potreban rad na obradi  spojeva sa postojećim površinama a po potrebi i dodatno struganje šire od prethodno uklonjenog.</t>
  </si>
  <si>
    <t>Površine na zidovima</t>
  </si>
  <si>
    <t>Površine na stropovima</t>
  </si>
  <si>
    <t>Bojanje dozidanih dijelova, dijelova obrađenih zidova na mjestu prodora i ostalih sličnih ploha uz mjesta rada  uključeno i nove segmente i zidove od armiranog betona i gisp kartona bijelom mat unutarnjom  bojom na bazi vodene disperzije u dva sloja.</t>
  </si>
  <si>
    <t>Prije početka rada obavezno odrediti točnu zonu bojanja i mjesta prelaza s obzirom da se neće bojati sav interijer</t>
  </si>
  <si>
    <t>Bojanje dijelova obrađenih stropova na mjestu prodora i ostalih sličnih ploha uz mjesta rada  bijelom mat unutarnjom  bojom na bazi vodene disperzije u dva sloja.</t>
  </si>
  <si>
    <t xml:space="preserve">SOBOSLIKARSKI  RADOVI  UKUPNO  </t>
  </si>
  <si>
    <t>KERAMIČARSKI RADOVI</t>
  </si>
  <si>
    <t>U cijenu stavke uključiti potrebnu izmjeru na licu mjesta,   izradu sheme polaganja, te zaštitu u tijeku izvedbe do predaje izvedenih radova.</t>
  </si>
  <si>
    <t>U svim stavkama uključen sav potreban materijal, rad, pripomoći i fugiranje , priprema i čišćenje sve do potpune gotovosti.</t>
  </si>
  <si>
    <t>Dobava i polaganje podnih gres  pločica protukliznosti R9 u preostalom dijelu spremišta dimenzije 30x30 cm, jednostavnog dizajna u svjetlom tonu.  Pločice se polažu na podlogu, reška na rešku, širine fuga do 2 mm.</t>
  </si>
  <si>
    <t xml:space="preserve">U stavku uključeno fugiranje masom svjetle boje u skladu sa pločicama.  </t>
  </si>
  <si>
    <t>U stavku uključena  sva rezanja, pripasivanja, bušenja oko instalacija i prodora.</t>
  </si>
  <si>
    <t>U stavku je uključena i izvedba  sokla visine 6 cm</t>
  </si>
  <si>
    <t>pod</t>
  </si>
  <si>
    <t>sokl</t>
  </si>
  <si>
    <t>Dobava i ugradnja L profila 5x5cm na spoju različitih vrsta podnih obloga postojećeg teraca i gres pločica u spremištu na mjestu prolaza kroz zid.</t>
  </si>
  <si>
    <t>KERAMIČARSKI RADOVI   UKUPNO</t>
  </si>
  <si>
    <t>LIMARSKI RADOVI</t>
  </si>
  <si>
    <t>U svim stavkama uključen je sav potreban rad, materijal, izmjera pričvrsna sredstva,  kuke i ovjesi te potrebne skele i sve potrebno za rad na visini.</t>
  </si>
  <si>
    <t>RAD SA ALUMINIJSKIM TERMO PANELIMA-SENDVIČ PANELIMA</t>
  </si>
  <si>
    <t>Sav rad, transport, deponiranje i sva rukovanja i montiranje izvoditi točno prema uputama proizvođača panela.</t>
  </si>
  <si>
    <t>Prije početka montaže provjeriti konstrukciju i provjeriti mjesta i način sidrenja.</t>
  </si>
  <si>
    <t>Zidni i krovni paneli moraju biti kompatibilni od istog proizvođača, samo nosivi i nezapaljivi otpornosti min 30minuta sa ispunom od mineralne vune .</t>
  </si>
  <si>
    <t>U stavkama su uključeni i sva potrebna spojna sredstava i izvedba spojeva zidnih i krovnih panela</t>
  </si>
  <si>
    <t>Spojevi sa postojećim konstrukcijama i plohama i opšav postamenta dani su u zasebnim stavkama.</t>
  </si>
  <si>
    <t>Montaža fasadnih panela sa unutarnjom i vanjskom čeličnom oblogom debljine 0.4mm, ukupne debljine 12cm i sa spojevima sa skrivenim vijcima i sa horizontalno položenim manje izraženim rebrima</t>
  </si>
  <si>
    <t>boja RAL 9002 ili žuta RAL 1023</t>
  </si>
  <si>
    <t>Čelična potkonstrukcija uključena je u bravarske radove</t>
  </si>
  <si>
    <t>Montaža krovnih panela , sa unutarnjom i vanjskom čeličnom oblogom debljine 0.4mm, ukupne debljine 15cm sa i 5 trapeznih rebara kompatibilni za nagibe od min 7%.</t>
  </si>
  <si>
    <t>OSTALA LIMARIJA</t>
  </si>
  <si>
    <t>Izrada doprema i ugradnja pragova kod ulaza u dizalo od aluminijskog rebrastog  lima debljine 3/4mm, širine 35cm  i dužine 105cm.</t>
  </si>
  <si>
    <t>Izvodi se na prethodno pripremljenu podlogu.</t>
  </si>
  <si>
    <t>Dimenziju obavezno provjeriti na licu mjesta</t>
  </si>
  <si>
    <t>Izrada doprema i ugradnja zaštitnih kutnih profila za zaštitu ruba zidova kod ulaza u dizalo od aluminijskog rebrastog lima debljine 3/4mm , širine 80+80mm i visine 100cm</t>
  </si>
  <si>
    <t>Izrada doprema i ugradnja opšava vanjskog dijela armirano betonskog prstena prodora kroz krov limom u skladu sa postojećom limarijom na zgradi razvijene širine 75cm</t>
  </si>
  <si>
    <t>Izrada doprema i ugradnja horizontalnog visećeg žlijeba kvadratnog presjeka presjeka 10cm na krovu kučišta dizala u skladu sa postojećom limarijom na zgradi dužine 210cm.</t>
  </si>
  <si>
    <t>Izrada doprema i ugradnja vertiklanog  žlijeba kvadratnog presjeka 10cm  dužine 230cm na krovu kučišta dizala u skladu sa postojećom limarijom na zgradi.</t>
  </si>
  <si>
    <t>Izrada doprema i ugradnja opšava na spoju sa nadozidom krova iznad kata limom u skladu sa postojećom limarijom na tom dijelu i na cijeloj zgradi razvijene širine 45cm</t>
  </si>
  <si>
    <t>LIMARSKI RADOVI UKUPNO</t>
  </si>
  <si>
    <t>RADOVI NA PROČELJU</t>
  </si>
  <si>
    <t>Radovi na pročelju odnose se na radove popravaka i vraćanja obloge pročelja u prvobitno stanje nakon uklanjanja slojeva i izvedbe kučišta dizala</t>
  </si>
  <si>
    <t>Radove je potrebno vršiti izrazito pažljivo tako da radovi i spojevi na pročelju nakon završetka budu što manje vidljivi i da ne dođe do naknadnih pukotina</t>
  </si>
  <si>
    <t>Fina obrada plohe pročelja i špalete prozora</t>
  </si>
  <si>
    <t>Istrugati neravnine i obraditi građevinskim ljepilom.</t>
  </si>
  <si>
    <t>Oblaganje dijelova pročelja sa polistirenom debljine 15cm i izvedba svih slojeva etiscs sustava.</t>
  </si>
  <si>
    <t>Spoj sa postojećim slojem izvesti što manje vidljiv</t>
  </si>
  <si>
    <t>Završno novi dio obojati u sivu boju kao i sokl i ostali sivi djelovi na pročelju</t>
  </si>
  <si>
    <t>11.</t>
  </si>
  <si>
    <t>RADOVI NA PROČELJU UKUPNO:</t>
  </si>
  <si>
    <t>RAZNI RADOVI, DOBAVE, UGRADNJE I OPREMANJA</t>
  </si>
  <si>
    <t>Ugradnja prethodno demontiranog i prilagođenog rukohvata u prizemlju</t>
  </si>
  <si>
    <t>U stavku uključeno obrada i bojanje  rezane drvene površine , izvedba po potrebi nove ugradnje, varenje prihvatnika, ličenje prihvatnika u bijelu boju  i zaštita elementa sve do završetka svih radova.</t>
  </si>
  <si>
    <t>Dobava i montaža prethodno demontirane i skraćene drvene zaštitne zidne lajsne visine cca 15cm</t>
  </si>
  <si>
    <t>U stavku uključeno obrada i bojanje  rezane drvene površine i zaštita elementa sve do završetka svih radova.</t>
  </si>
  <si>
    <t>Dobava i montaža standardne oznake za pristupačno dizalo za invalide od foreks pvc ploče debljine 2mm dimenzija 15x15cm i montiranje na zid na mjestu ulaza u zgradu i izlaza korisnika iz dvorane u smjeru mjesta dizala</t>
  </si>
  <si>
    <t>U stavku je uključena izrada , doprema i montaža sve do potpune gotovosti</t>
  </si>
  <si>
    <t>Završno čišćenje prostora oko mjesta rada prije primopredaje radova.  Obuhvaća brisanje i čišćenje najsitnije prašine, usisavanje, pranje stakla i svih glatkih i vodoodbojnih površina, usisavanje, pranje i brisanje svih podova  i pranje i čišćenje prozora i vrata  izvana i iznutra.  U stavku uključen i odvoz otpada proizašlog čišćenjem.</t>
  </si>
  <si>
    <t>Obračun po m2 površine prostora.</t>
  </si>
  <si>
    <t>12.</t>
  </si>
  <si>
    <t>RAZNI RADOVI, DOBAVE, UGRADNJE I OPREMANJA UKUPNO:</t>
  </si>
  <si>
    <t>REKAPITULACIJA GRAĐEVINSKO  -  OBRTNIČKI  RADOVI</t>
  </si>
  <si>
    <t>PRIPREMNI  RADOVI, UKANJANJA I DEMONTAŽE</t>
  </si>
  <si>
    <t>ZEMLJANI  RADOVI</t>
  </si>
  <si>
    <t xml:space="preserve">IZOLATERSKI  RADOVI  </t>
  </si>
  <si>
    <t xml:space="preserve">BETONSKI  I ARMIRANOBETONSKI RADOVI  </t>
  </si>
  <si>
    <t>BRAVARSKI RADOVI</t>
  </si>
  <si>
    <t>GIPSKARTONSKE PREGRADE  I OBLOGE</t>
  </si>
  <si>
    <t xml:space="preserve">SOBOSLIKARSKO - LIČILAČKI   RADOVI  </t>
  </si>
  <si>
    <t xml:space="preserve">KERAMIČARSKI RADOVI  </t>
  </si>
  <si>
    <t>RAZNI RADOVI, DOBAVE, UGRADNJE  I OPREMANJA</t>
  </si>
  <si>
    <t>OPĆI UVJETI:</t>
  </si>
  <si>
    <t>Radeći ponudu treba imati na umu najnovije važeće propise za pojedine vrste materijala, opreme, te važeće propise za izvođenje radova.</t>
  </si>
  <si>
    <t>Ponudom je potrebno obuhvatiti dobavu, izradu, dopremu i ugradnju materijala i opreme do stupnja puštanja u pogon (dovođenje u stanje pune funkcionalnosti), građevinsku sanaciju oštećenja prostora nastalih zbog demontaže i montaže elektro opreme, čišćenje gradilišta i vraćanja okoliša gradilišta u prvobitno stanje te obuku osoblja Investitora. Stavke obuhvaćaju sav potreban rad kao i rad opreme i mehanizacije. Sav materijal i oprema koji se ugrađuju moraju imati atestnu dokumentaciju prema važećem zakonu, izjave odnosno potvrde o sukladnosti.</t>
  </si>
  <si>
    <t>U cijenu treba ukalkulirati sav potreban materijal npr. ovjesni, spojni, montažni, pridržni i ostali materijal za potpunu funkcionalnost, kao i potrebne građevinske radove.</t>
  </si>
  <si>
    <t>U cijenu treba ukalkulirati:</t>
  </si>
  <si>
    <t>-</t>
  </si>
  <si>
    <t>obuka korisnika postrojenja za daljnju manipulaciju istim i obuka korisnika za korištenje, uz izdavanje uputstava za rukovanje, korištenje i održavanje</t>
  </si>
  <si>
    <t>predaja kompletne dokumentacije Investitoru sačinjena min od:</t>
  </si>
  <si>
    <t xml:space="preserve"> - projekta izvedenog stanja</t>
  </si>
  <si>
    <t xml:space="preserve"> - snimak izvedenog stanja izjednačavanja potencijala</t>
  </si>
  <si>
    <t xml:space="preserve"> - atesta, protokola, ispitnih listova, garancijskih listova, dokaza o kvaliteti.</t>
  </si>
  <si>
    <t xml:space="preserve"> - uputstava za rukovanje</t>
  </si>
  <si>
    <t xml:space="preserve"> - uputstava za korištenje i održavanje</t>
  </si>
  <si>
    <t>sudjelovanje u provođenju internog tehničkog pregleda i primopredaja građevine, komplet</t>
  </si>
  <si>
    <t>Specifikacija materijala podrazumijeva dobavu materijala faco. gradilište, te zbrinjavanje otpada, ambalaže i neupotrjebljenog materijala nakon radova.</t>
  </si>
  <si>
    <t>Prije davanja ponude treba obavezno pročitati tehnički opis i pregledati sve nacrte, te uzeti u obzir, eventualne, najnovije propise za pojedine vrste instalacija.</t>
  </si>
  <si>
    <t>Sav materijal koji se upotrebljava mora odgovarati važećim tehničkim propisima, EU i HR normama.</t>
  </si>
  <si>
    <t>RED. BROJ</t>
  </si>
  <si>
    <t>OPIS</t>
  </si>
  <si>
    <t>JED. MJERE</t>
  </si>
  <si>
    <t>I</t>
  </si>
  <si>
    <t>ENERGETSKE INSTALACIJE</t>
  </si>
  <si>
    <t>Dobava vodova i kabela, polaganje po već pripremljenim trasama ili elementima razvoda i spajanje.</t>
  </si>
  <si>
    <t>01.01.</t>
  </si>
  <si>
    <t>NHXH E-90 5x10 mm²</t>
  </si>
  <si>
    <t>m</t>
  </si>
  <si>
    <t>01.02.</t>
  </si>
  <si>
    <t>NHXH E-90 5x6 mm²</t>
  </si>
  <si>
    <t>02.</t>
  </si>
  <si>
    <t>Dobava, dostava i polaganje PK kanala po zidu i kroz okno dizala.</t>
  </si>
  <si>
    <t>02.01.</t>
  </si>
  <si>
    <t>PK kanal 100x60mm sa poklopcem i nosačima za montažu.</t>
  </si>
  <si>
    <t>03.</t>
  </si>
  <si>
    <t>Dobava, dorada montaža i spajanje postojeće glavne razdjelnice tip GRO, sve do potpune funkcionalnosti, a opremljena je sa:</t>
  </si>
  <si>
    <t>3F automatski osigurač 63 A, C, kom 1</t>
  </si>
  <si>
    <t>postavljanje oznaka elemenata razdjelnice u
skladu s oznakama na jednopolnoj shemi, kleme, plastični kanali i spojni materijal, vodiči za
ožičenje glavnih i pomoćnih strujnih krugova, izolacijske ploče i pregrade, natpis upozorenja o prisutnosti napona, o vrsti primijenjene zaštite od previsokog napona, i s nazivom razdjelnice, jednopolna shema zaštićena plastičnom folijom, uputstvo za davanje prve pomoći u slučaju udara struje, te provjera ispravnosti montaže, i ispitivanje funkcionalnog djelovanja.</t>
  </si>
  <si>
    <t>kpl</t>
  </si>
  <si>
    <t>04.</t>
  </si>
  <si>
    <t>Dobava, montaža i spajanje nove razdjelnice tip R-DIZ izrađene kao tipski nadgradni PVC ormar, dvoredni 2x12 modula, sve do potpune funkcionalnosti, a opremljena je sa:</t>
  </si>
  <si>
    <t xml:space="preserve">3F sklopka ZUDS 63/0.03A, kom 1        </t>
  </si>
  <si>
    <t>3F automatski osigurač 50 A, C, kom 1</t>
  </si>
  <si>
    <t>3F automatski osigurač 40 A, C, kom 1</t>
  </si>
  <si>
    <t>1F automatski osigurač 16 A, B, kom 2</t>
  </si>
  <si>
    <t>3F katodni odvodnik prenapona  20kA, kom 1</t>
  </si>
  <si>
    <t>Postavljanje oznaka elemenata razdjelnice u
skladu s oznakama na jednopolnoj shemi, kleme, plastični kanali i spojni materijal, vodiči za
ožičenje glavnih i pomoćnih strujnih krugova, izolacijske ploče i pregrade, natpis upozorenja o prisutnosti napona, o vrsti primijenjene zaštite od previsokog napona, i s nazivom razdjelnice, jednopolna shema zaštićena plastičnom folijom, uputstvo za davanje prve pomoći u slučaju udara struje, te provjera ispravnosti montaže, i ispitivanje funkcionalnog djelovanja.</t>
  </si>
  <si>
    <t>05.</t>
  </si>
  <si>
    <t>Provjera ispravnosti montaže svih elemenata instalacije, provjera funkcionalnosti, provjera djelovanja zaštite od kratkog spoja i previsokog napona dodira, pribavljanje dokaza o kvaliteti izvedenih radova na instalaciji, probno puštanje u rad i primopredaja, sva potrebna ispitivanja, izdavanje ispitnih protokola ovlaštenog ispitivača i svih potrebnih certifikata i atesta.</t>
  </si>
  <si>
    <t>ENERGETSKA INSTALACIJA UKUPNO:</t>
  </si>
  <si>
    <t>II</t>
  </si>
  <si>
    <t>SUSTAV UZEMLJENJA</t>
  </si>
  <si>
    <t>01.</t>
  </si>
  <si>
    <t>Dobava, montaža i spajnaje prstena, temeljnog uzemljivača od pocinčane trake 25x4mm</t>
  </si>
  <si>
    <t>met</t>
  </si>
  <si>
    <t>Dobava, montaža i spajanje izvoda od aluminjiske žice fi=8mm unutar okna dizala</t>
  </si>
  <si>
    <t>Spojni pribor, križne spojnice i sl.</t>
  </si>
  <si>
    <t>SUSTAV UZEMLJENJA UKUPNO:</t>
  </si>
  <si>
    <t>III</t>
  </si>
  <si>
    <t>ISPITIVANJA</t>
  </si>
  <si>
    <t>Ispitivanje izvedene elektroinstalacija i zato izdavanje zapisnika od za to ovlaštene pravne osobe</t>
  </si>
  <si>
    <t>ISPITIVANJA UKUPNO:</t>
  </si>
  <si>
    <t>REKAPITULACIJA</t>
  </si>
  <si>
    <t>ENERGETSKA INSTALACIJA</t>
  </si>
  <si>
    <t>ELEKTROTEHNIČKI RADOVI UKUPNO BEZ PDV-a:</t>
  </si>
  <si>
    <t>VERTIKALNO PODIZNA PLATFORMA</t>
  </si>
  <si>
    <t>Opći uvjeti</t>
  </si>
  <si>
    <t>Za sve radove treba primjenjivati postojeće tehničke propise, građevinske norme, a upotrijebljeni</t>
  </si>
  <si>
    <t>materijal, koji izvođač dobavlja i ugrađuje, mora odgovarati važećim standardima koji se primjenjuju</t>
  </si>
  <si>
    <t>u Republici Hrvatskoj.</t>
  </si>
  <si>
    <t>Izvedba radova treba biti prema nacrtima, općim uvjetima i opisu radova, detaljima i pravilima</t>
  </si>
  <si>
    <t>struke. Eventualna odstupanja treba prethodno dogovoriti s nadzornim inženjerom i projektantom za</t>
  </si>
  <si>
    <t>svaki pojedini slučaj.</t>
  </si>
  <si>
    <t>Prije početka radova izvođač treba kontrolirati na gradilištu sve mjere potrebne za njegov rad, te</t>
  </si>
  <si>
    <t>pregledati sve podloge prema kojima će izvoditi radove. Ako ustanovi neke razlike u mjerama,</t>
  </si>
  <si>
    <t>nedostatke ili pogreške u podlogama, dužan je pravovremeno obavijestiti nadzornog inženjera i</t>
  </si>
  <si>
    <t>voditelja projekta, te zatražiti rješenje.</t>
  </si>
  <si>
    <t>Tolerancije mjera izvedenih radova određene su uzancama struke, odnosno prema odluci</t>
  </si>
  <si>
    <t xml:space="preserve">projektanta i nadzornog inženjera.  </t>
  </si>
  <si>
    <t>Jedinična cijena treba uključivati :</t>
  </si>
  <si>
    <t>a)</t>
  </si>
  <si>
    <t>Materijalne troškove tj. nabavnu cijenu materijala, povećanu za visinu cijena transporta (utovar,</t>
  </si>
  <si>
    <t>prijevoz, istovar i uskladištenje na gradilištu ). Uskladištenje materijala na gradilištu treba</t>
  </si>
  <si>
    <t>provesti tako da materijal bude osiguran od vlaženja i lomova, jer se samo neoštećen i kvalitetan</t>
  </si>
  <si>
    <t>materijal smije ugrađivati.</t>
  </si>
  <si>
    <t>b)</t>
  </si>
  <si>
    <t>Rad obuhvaća, osim opisanog u troškovniku, još i  sve prijenose, prevoze, prijevoze, utovare i</t>
  </si>
  <si>
    <t>istovare materijala, do gradilišta sa gradilišta i na gradilištu, sve pomoćne radove kao održavanje</t>
  </si>
  <si>
    <t>čistoće objekta za vrijeme i nakon gradnje.</t>
  </si>
  <si>
    <t>c)</t>
  </si>
  <si>
    <t>Obračunska cijena koju izvođač nudi po pojedinim stavkama troškovnika treba obuhvatiti</t>
  </si>
  <si>
    <t xml:space="preserve">ispitivanje materijala i sve troškove u vezi s dobavljanjem potrebnih atesta.     </t>
  </si>
  <si>
    <t>d)</t>
  </si>
  <si>
    <t>Projektna dokumentacija (nacrti, opisi, specifikacije i sl.) izrađeni su u tiskanim uvezanim i</t>
  </si>
  <si>
    <t>ovjerenim trajnim kopijama- originalni elaborati projekta  a njihove kopije</t>
  </si>
  <si>
    <t xml:space="preserve"> pohranjene su i na elektronskom mediju. U slučaju proturječja u njihovom sadržaju,</t>
  </si>
  <si>
    <t xml:space="preserve"> tiskane trajne kopije ovjernog projekta smatrati će se mjerodavnim</t>
  </si>
  <si>
    <t>e)</t>
  </si>
  <si>
    <t>Obračunska cijena koju izvođač nudi po pojedinim stavkama troškovnika treba nuditi po</t>
  </si>
  <si>
    <t>principu "ključ u ruke".</t>
  </si>
  <si>
    <t>Opis stavke</t>
  </si>
  <si>
    <t>Jedinica mjere</t>
  </si>
  <si>
    <t>Količina</t>
  </si>
  <si>
    <t>Jedinična cijena</t>
  </si>
  <si>
    <t>Ukupna cijena</t>
  </si>
  <si>
    <t xml:space="preserve">Isporuka i ugradnja vertikalno podizne platforme namijenjene za prijevoz osoba s invaliditetom i smanjene pokretljivosti. Nosivost platforme je od 300 kg, brzina vožnje je 0,15 m/s. Vozno okno izvedeno je iz čelične konstrukcije (nije predmet ovog troškovnika). Unutrašnje tlocrtne dimenzije voznog okna su : širina 1600 mm, dužina 1700 mm. Visina dizanja 3,56 m, dubina jame 120 mm, nadvišenje 3170 mm. Podizna platforma ima 2 stanice, ulazi su na istoj strani. Pogon je ostvaren pomoću elektromotora s užnicama i remenjem. Elektromotor je snage do 3 kW, napon napajanja 400 V (trofazni). Upravljanje: mikroprocesorsko, pozivno. U slučaju nestanka stalnog napajanja električnom energijom platforma je opremljena uređajem za vožnju u stanicu. Požarni režim rada. Kabina je dimenzija 1100 x 1400 mm, visine 2200 mm. Stranice kabine su izvedene iz nehrđajućeg čeličnog lima. Kabina je opremljena ventilatorom, rukohvatom, ogledalom, svjetlosnim zavjesama, nužnom rasvjetom. Upravljačka lamela u kabini sadrži: pokazivač položaja kabine i smjera vožnje, mehaničke tipke (antivandal izvedba), Brailleove oznake na tipkalima, tipkala za otvaranje i zatvaranje vrata, zvučni i optički signal prepoterećenja kabine, dvosmjerni uređaj za komunikaciju koji omogućava stalni kontakt sa spasilačkom službom, bravicu s ključem za rezervaciju vožnje. Vrata voznog okna i vrata kabine su dvokrilna automatska, teleskopski otvarajuća, dimenzije svijetlog otvora 900 mm x 2000 mm. Krila vrata izvedena su iz nehrđajućeg čeličnog lima. Zbog smanjene dubine jame i nadvišenja platforma je opremljena privremenim sigurnosnim uređajem. U stavci je uključeno i  izdavanje završnog certifikata.
</t>
  </si>
  <si>
    <t>Prilikom izrade projekta odnosno izrade faze postojećeg stanja korištena je postojeća projektna dokumentacija i izvršena izmjera na licu mjesta.  Neki postojeći detalji nisu izvedeni prema prethodnim projektima, a neki detalji nisu vidljivi stoga potrebno prilikom rada ili prije odmah prilikom uočavanja drugačijeg postojećeg stanja sve odnosne detalje prijaviti naručitelju i nadzornom inžinjeru</t>
  </si>
  <si>
    <t>rezanjem dijamantnom pilom i uklanjanje materijala od rezanja</t>
  </si>
  <si>
    <t>Ako tijekom izvođenja radova dođe do promjena rješenja, materijala, načina izvedbe i detalja , prije nastavka rada obavezno zatražiti suglasnost nadzornog inžinjera, obavijestiti investitora i to unijeti u građevinski dnevnik. Sve izmjene trebaju biti ugovorene u skladu sa Zakonom o javnoj nabavi. Svi vantroškovnički radovi do kojih dođe uslijed promjene načina ili opsega izvedbe, a nisu  utvrđene i procesuirane na propisani način , upisane i ovjerene, neće se priznati u okončanoj situaciji i okončanom obračunu.</t>
  </si>
  <si>
    <t>UKUPNO VERTIKALNO PODIZNA PLATFORMA bez PDV-a</t>
  </si>
  <si>
    <t>UKUPNO GRAĐEVINSKO  -  OBRTNIČKI  RADOVI  bez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</si>
</sst>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A]0.00"/>
    <numFmt numFmtId="165" formatCode="[$-41A]General"/>
  </numFmts>
  <fonts count="10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rgb="FF6666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4" fillId="0" borderId="0"/>
  </cellStyleXfs>
  <cellXfs count="37">
    <xf numFmtId="0" fontId="0" fillId="0" borderId="0" xfId="0"/>
    <xf numFmtId="165" fontId="2" fillId="0" borderId="0" xfId="1"/>
    <xf numFmtId="165" fontId="2" fillId="0" borderId="0" xfId="1" applyAlignment="1">
      <alignment wrapText="1"/>
    </xf>
    <xf numFmtId="165" fontId="2" fillId="0" borderId="0" xfId="1" applyAlignment="1">
      <alignment vertical="top"/>
    </xf>
    <xf numFmtId="165" fontId="2" fillId="0" borderId="0" xfId="1" applyAlignment="1">
      <alignment vertical="top" wrapText="1"/>
    </xf>
    <xf numFmtId="165" fontId="2" fillId="0" borderId="0" xfId="1" applyAlignment="1">
      <alignment vertical="top" wrapText="1" shrinkToFit="1"/>
    </xf>
    <xf numFmtId="165" fontId="2" fillId="0" borderId="0" xfId="1" applyAlignment="1">
      <alignment wrapText="1" shrinkToFit="1"/>
    </xf>
    <xf numFmtId="165" fontId="5" fillId="0" borderId="0" xfId="1" applyFont="1" applyAlignment="1">
      <alignment wrapText="1"/>
    </xf>
    <xf numFmtId="165" fontId="5" fillId="0" borderId="0" xfId="1" applyFont="1"/>
    <xf numFmtId="165" fontId="5" fillId="0" borderId="0" xfId="1" applyFont="1" applyAlignment="1">
      <alignment wrapText="1" shrinkToFit="1"/>
    </xf>
    <xf numFmtId="165" fontId="1" fillId="0" borderId="0" xfId="1" applyFont="1" applyAlignment="1">
      <alignment wrapText="1"/>
    </xf>
    <xf numFmtId="165" fontId="7" fillId="0" borderId="0" xfId="1" applyFont="1" applyAlignment="1">
      <alignment wrapText="1"/>
    </xf>
    <xf numFmtId="165" fontId="8" fillId="0" borderId="0" xfId="1" applyFont="1"/>
    <xf numFmtId="165" fontId="8" fillId="0" borderId="0" xfId="1" applyFont="1" applyAlignment="1">
      <alignment wrapText="1"/>
    </xf>
    <xf numFmtId="165" fontId="8" fillId="0" borderId="0" xfId="1" applyFont="1" applyAlignment="1">
      <alignment wrapText="1" shrinkToFit="1"/>
    </xf>
    <xf numFmtId="164" fontId="8" fillId="0" borderId="0" xfId="1" applyNumberFormat="1" applyFont="1"/>
    <xf numFmtId="164" fontId="8" fillId="0" borderId="0" xfId="1" applyNumberFormat="1" applyFont="1" applyAlignment="1">
      <alignment wrapText="1" shrinkToFit="1"/>
    </xf>
    <xf numFmtId="164" fontId="8" fillId="0" borderId="0" xfId="1" applyNumberFormat="1" applyFont="1" applyAlignment="1">
      <alignment wrapText="1"/>
    </xf>
    <xf numFmtId="165" fontId="7" fillId="0" borderId="0" xfId="1" applyFont="1"/>
    <xf numFmtId="0" fontId="9" fillId="0" borderId="0" xfId="0" applyFont="1"/>
    <xf numFmtId="165" fontId="7" fillId="0" borderId="1" xfId="1" applyFont="1" applyBorder="1"/>
    <xf numFmtId="165" fontId="2" fillId="0" borderId="1" xfId="1" applyBorder="1"/>
    <xf numFmtId="165" fontId="7" fillId="0" borderId="2" xfId="1" applyFont="1" applyBorder="1" applyAlignment="1">
      <alignment horizontal="center" wrapText="1"/>
    </xf>
    <xf numFmtId="165" fontId="7" fillId="0" borderId="3" xfId="1" applyFont="1" applyBorder="1" applyAlignment="1">
      <alignment horizontal="center" wrapText="1"/>
    </xf>
    <xf numFmtId="165" fontId="7" fillId="0" borderId="4" xfId="1" applyFont="1" applyBorder="1" applyAlignment="1">
      <alignment horizontal="center" wrapText="1"/>
    </xf>
    <xf numFmtId="165" fontId="7" fillId="0" borderId="2" xfId="1" applyFont="1" applyBorder="1" applyAlignment="1">
      <alignment horizontal="center"/>
    </xf>
    <xf numFmtId="165" fontId="7" fillId="0" borderId="3" xfId="1" applyFont="1" applyBorder="1" applyAlignment="1">
      <alignment horizontal="center"/>
    </xf>
    <xf numFmtId="165" fontId="7" fillId="0" borderId="4" xfId="1" applyFont="1" applyBorder="1" applyAlignment="1">
      <alignment horizontal="center"/>
    </xf>
    <xf numFmtId="2" fontId="2" fillId="0" borderId="0" xfId="1" applyNumberFormat="1"/>
    <xf numFmtId="2" fontId="2" fillId="0" borderId="0" xfId="1" applyNumberFormat="1" applyAlignment="1">
      <alignment wrapText="1"/>
    </xf>
    <xf numFmtId="2" fontId="2" fillId="0" borderId="0" xfId="1" applyNumberFormat="1" applyAlignment="1">
      <alignment wrapText="1" shrinkToFit="1"/>
    </xf>
    <xf numFmtId="2" fontId="6" fillId="0" borderId="0" xfId="1" applyNumberFormat="1" applyFont="1" applyAlignment="1">
      <alignment wrapText="1"/>
    </xf>
    <xf numFmtId="2" fontId="7" fillId="0" borderId="1" xfId="1" applyNumberFormat="1" applyFont="1" applyBorder="1" applyAlignment="1">
      <alignment wrapText="1"/>
    </xf>
    <xf numFmtId="165" fontId="2" fillId="0" borderId="0" xfId="1" applyFill="1" applyAlignment="1">
      <alignment vertical="top"/>
    </xf>
    <xf numFmtId="165" fontId="2" fillId="0" borderId="0" xfId="1" applyFill="1"/>
    <xf numFmtId="165" fontId="8" fillId="0" borderId="0" xfId="1" applyFont="1" applyFill="1"/>
    <xf numFmtId="2" fontId="2" fillId="0" borderId="0" xfId="1" applyNumberFormat="1" applyFill="1"/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o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AMJ33"/>
  <sheetViews>
    <sheetView workbookViewId="0"/>
  </sheetViews>
  <sheetFormatPr defaultRowHeight="15" x14ac:dyDescent="0.25"/>
  <cols>
    <col min="1" max="1024" width="8.125" style="1" customWidth="1"/>
  </cols>
  <sheetData>
    <row r="10" spans="2:2" x14ac:dyDescent="0.25">
      <c r="B10" s="1" t="s">
        <v>0</v>
      </c>
    </row>
    <row r="11" spans="2:2" x14ac:dyDescent="0.25">
      <c r="B11" s="1" t="s">
        <v>1</v>
      </c>
    </row>
    <row r="13" spans="2:2" x14ac:dyDescent="0.25">
      <c r="B13" s="1" t="s">
        <v>2</v>
      </c>
    </row>
    <row r="14" spans="2:2" x14ac:dyDescent="0.25">
      <c r="B14" s="1" t="s">
        <v>3</v>
      </c>
    </row>
    <row r="15" spans="2:2" x14ac:dyDescent="0.25">
      <c r="B15" s="1" t="s">
        <v>4</v>
      </c>
    </row>
    <row r="16" spans="2:2" x14ac:dyDescent="0.25">
      <c r="B16" s="1" t="s">
        <v>5</v>
      </c>
    </row>
    <row r="17" spans="2:2" x14ac:dyDescent="0.25">
      <c r="B17" s="1" t="s">
        <v>6</v>
      </c>
    </row>
    <row r="19" spans="2:2" x14ac:dyDescent="0.25">
      <c r="B19" s="1" t="s">
        <v>7</v>
      </c>
    </row>
    <row r="20" spans="2:2" x14ac:dyDescent="0.25">
      <c r="B20" s="1" t="s">
        <v>8</v>
      </c>
    </row>
    <row r="22" spans="2:2" x14ac:dyDescent="0.25">
      <c r="B22" s="1" t="s">
        <v>9</v>
      </c>
    </row>
    <row r="23" spans="2:2" x14ac:dyDescent="0.25">
      <c r="B23" s="1" t="s">
        <v>10</v>
      </c>
    </row>
    <row r="25" spans="2:2" x14ac:dyDescent="0.25">
      <c r="B25" s="1" t="s">
        <v>11</v>
      </c>
    </row>
    <row r="26" spans="2:2" x14ac:dyDescent="0.25">
      <c r="B26" s="1" t="s">
        <v>12</v>
      </c>
    </row>
    <row r="28" spans="2:2" x14ac:dyDescent="0.25">
      <c r="B28" s="1" t="s">
        <v>13</v>
      </c>
    </row>
    <row r="29" spans="2:2" x14ac:dyDescent="0.25">
      <c r="B29" s="1" t="s">
        <v>14</v>
      </c>
    </row>
    <row r="30" spans="2:2" x14ac:dyDescent="0.25">
      <c r="B30" s="1" t="s">
        <v>15</v>
      </c>
    </row>
    <row r="32" spans="2:2" x14ac:dyDescent="0.25">
      <c r="B32" s="1" t="s">
        <v>16</v>
      </c>
    </row>
    <row r="33" spans="2:2" x14ac:dyDescent="0.25">
      <c r="B33" s="1" t="s">
        <v>17</v>
      </c>
    </row>
  </sheetData>
  <pageMargins left="0.74999999999999989" right="0.74999999999999989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J27"/>
  <sheetViews>
    <sheetView tabSelected="1" topLeftCell="A16" workbookViewId="0">
      <selection activeCell="C27" sqref="C27"/>
    </sheetView>
  </sheetViews>
  <sheetFormatPr defaultRowHeight="15" x14ac:dyDescent="0.25"/>
  <cols>
    <col min="1" max="1" width="8.125" style="1" customWidth="1"/>
    <col min="2" max="2" width="50" style="1" customWidth="1"/>
    <col min="3" max="3" width="17.875" style="1" customWidth="1"/>
    <col min="4" max="4" width="3.25" style="1" customWidth="1"/>
    <col min="5" max="5" width="2.875" style="1" customWidth="1"/>
    <col min="6" max="6" width="3.25" style="1" customWidth="1"/>
    <col min="7" max="1024" width="8.125" style="1" customWidth="1"/>
  </cols>
  <sheetData>
    <row r="2" spans="1:3" x14ac:dyDescent="0.25">
      <c r="B2" s="1" t="s">
        <v>18</v>
      </c>
    </row>
    <row r="5" spans="1:3" s="2" customFormat="1" ht="120" x14ac:dyDescent="0.25">
      <c r="B5" s="2" t="s">
        <v>19</v>
      </c>
    </row>
    <row r="6" spans="1:3" s="2" customFormat="1" ht="30" x14ac:dyDescent="0.25">
      <c r="B6" s="2" t="s">
        <v>20</v>
      </c>
    </row>
    <row r="7" spans="1:3" s="2" customFormat="1" x14ac:dyDescent="0.25"/>
    <row r="8" spans="1:3" s="2" customFormat="1" ht="60" x14ac:dyDescent="0.25">
      <c r="B8" s="2" t="s">
        <v>21</v>
      </c>
    </row>
    <row r="9" spans="1:3" s="2" customFormat="1" x14ac:dyDescent="0.25"/>
    <row r="10" spans="1:3" s="2" customFormat="1" ht="30" x14ac:dyDescent="0.25">
      <c r="B10" s="2" t="s">
        <v>22</v>
      </c>
    </row>
    <row r="11" spans="1:3" s="2" customFormat="1" ht="105" x14ac:dyDescent="0.25">
      <c r="B11" s="7" t="s">
        <v>467</v>
      </c>
    </row>
    <row r="14" spans="1:3" x14ac:dyDescent="0.25">
      <c r="B14" s="18" t="s">
        <v>23</v>
      </c>
    </row>
    <row r="15" spans="1:3" ht="15.75" thickBot="1" x14ac:dyDescent="0.3"/>
    <row r="16" spans="1:3" ht="15.75" thickBot="1" x14ac:dyDescent="0.3">
      <c r="A16" s="1">
        <v>1</v>
      </c>
      <c r="B16" s="21" t="s">
        <v>24</v>
      </c>
      <c r="C16" s="21">
        <f>'1. građ. obrtnički radovi'!F603</f>
        <v>0</v>
      </c>
    </row>
    <row r="17" spans="1:3" ht="15.75" thickBot="1" x14ac:dyDescent="0.3"/>
    <row r="18" spans="1:3" ht="15.75" thickBot="1" x14ac:dyDescent="0.3">
      <c r="A18" s="1">
        <v>2</v>
      </c>
      <c r="B18" s="21" t="s">
        <v>25</v>
      </c>
      <c r="C18" s="21">
        <f>'2. elektrotehnicki radovi'!F75</f>
        <v>0</v>
      </c>
    </row>
    <row r="19" spans="1:3" ht="15.75" thickBot="1" x14ac:dyDescent="0.3"/>
    <row r="20" spans="1:3" ht="15.75" thickBot="1" x14ac:dyDescent="0.3">
      <c r="A20" s="1">
        <v>3</v>
      </c>
      <c r="B20" s="21" t="s">
        <v>26</v>
      </c>
      <c r="C20" s="21">
        <f>'3. podizna platforma'!F50</f>
        <v>0</v>
      </c>
    </row>
    <row r="22" spans="1:3" ht="15.75" thickBot="1" x14ac:dyDescent="0.3"/>
    <row r="23" spans="1:3" ht="15.75" thickBot="1" x14ac:dyDescent="0.3">
      <c r="B23" s="21" t="s">
        <v>27</v>
      </c>
      <c r="C23" s="21">
        <f>SUM(C16:C20)</f>
        <v>0</v>
      </c>
    </row>
    <row r="24" spans="1:3" ht="15.75" thickBot="1" x14ac:dyDescent="0.3"/>
    <row r="25" spans="1:3" ht="15.75" thickBot="1" x14ac:dyDescent="0.3">
      <c r="B25" s="21" t="s">
        <v>28</v>
      </c>
      <c r="C25" s="21">
        <f>C23*0.25</f>
        <v>0</v>
      </c>
    </row>
    <row r="26" spans="1:3" ht="15.75" thickBot="1" x14ac:dyDescent="0.3"/>
    <row r="27" spans="1:3" ht="15.75" thickBot="1" x14ac:dyDescent="0.3">
      <c r="B27" s="21" t="s">
        <v>29</v>
      </c>
      <c r="C27" s="21">
        <f>C23+C25</f>
        <v>0</v>
      </c>
    </row>
  </sheetData>
  <pageMargins left="0.74999999999999989" right="0.74999999999999989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MJ647"/>
  <sheetViews>
    <sheetView topLeftCell="A427" workbookViewId="0">
      <selection activeCell="O588" sqref="O588"/>
    </sheetView>
  </sheetViews>
  <sheetFormatPr defaultRowHeight="15" x14ac:dyDescent="0.25"/>
  <cols>
    <col min="1" max="1" width="10.375" style="3" customWidth="1"/>
    <col min="2" max="2" width="47.75" style="1" customWidth="1"/>
    <col min="3" max="3" width="18.25" style="1" customWidth="1"/>
    <col min="4" max="4" width="11.25" style="12" customWidth="1"/>
    <col min="5" max="5" width="20.625" style="28" customWidth="1"/>
    <col min="6" max="6" width="14.5" style="28" customWidth="1"/>
    <col min="7" max="1024" width="8.125" style="1" customWidth="1"/>
  </cols>
  <sheetData>
    <row r="2" spans="1:6" x14ac:dyDescent="0.25">
      <c r="A2" s="3">
        <v>1</v>
      </c>
      <c r="B2" s="1" t="s">
        <v>30</v>
      </c>
    </row>
    <row r="4" spans="1:6" x14ac:dyDescent="0.25">
      <c r="B4" s="1" t="s">
        <v>31</v>
      </c>
    </row>
    <row r="6" spans="1:6" s="2" customFormat="1" ht="105" x14ac:dyDescent="0.25">
      <c r="A6" s="4"/>
      <c r="B6" s="2" t="s">
        <v>32</v>
      </c>
      <c r="D6" s="13"/>
      <c r="E6" s="29"/>
      <c r="F6" s="29"/>
    </row>
    <row r="7" spans="1:6" s="2" customFormat="1" ht="45" x14ac:dyDescent="0.25">
      <c r="A7" s="4"/>
      <c r="B7" s="2" t="s">
        <v>33</v>
      </c>
      <c r="D7" s="13"/>
      <c r="E7" s="29"/>
      <c r="F7" s="29"/>
    </row>
    <row r="8" spans="1:6" s="2" customFormat="1" ht="75" x14ac:dyDescent="0.25">
      <c r="A8" s="4"/>
      <c r="B8" s="2" t="s">
        <v>34</v>
      </c>
      <c r="D8" s="13"/>
      <c r="E8" s="29"/>
      <c r="F8" s="29"/>
    </row>
    <row r="9" spans="1:6" s="2" customFormat="1" ht="150" x14ac:dyDescent="0.25">
      <c r="A9" s="4"/>
      <c r="B9" s="10" t="s">
        <v>469</v>
      </c>
      <c r="D9" s="13"/>
      <c r="E9" s="29"/>
      <c r="F9" s="29"/>
    </row>
    <row r="10" spans="1:6" s="2" customFormat="1" ht="30" x14ac:dyDescent="0.25">
      <c r="A10" s="4"/>
      <c r="B10" s="2" t="s">
        <v>35</v>
      </c>
      <c r="D10" s="13"/>
      <c r="E10" s="29"/>
      <c r="F10" s="29"/>
    </row>
    <row r="13" spans="1:6" x14ac:dyDescent="0.25">
      <c r="A13" s="3" t="s">
        <v>36</v>
      </c>
      <c r="B13" s="1" t="s">
        <v>37</v>
      </c>
    </row>
    <row r="15" spans="1:6" x14ac:dyDescent="0.25">
      <c r="A15" s="3" t="s">
        <v>38</v>
      </c>
      <c r="B15" s="1" t="s">
        <v>39</v>
      </c>
      <c r="C15" s="1" t="s">
        <v>40</v>
      </c>
      <c r="D15" s="12" t="s">
        <v>41</v>
      </c>
      <c r="E15" s="28" t="s">
        <v>42</v>
      </c>
      <c r="F15" s="28" t="s">
        <v>43</v>
      </c>
    </row>
    <row r="16" spans="1:6" x14ac:dyDescent="0.25">
      <c r="B16" s="1" t="s">
        <v>44</v>
      </c>
    </row>
    <row r="18" spans="1:6" s="6" customFormat="1" ht="30" x14ac:dyDescent="0.25">
      <c r="A18" s="5">
        <v>1</v>
      </c>
      <c r="B18" s="6" t="s">
        <v>45</v>
      </c>
      <c r="D18" s="14"/>
      <c r="E18" s="30"/>
      <c r="F18" s="30"/>
    </row>
    <row r="19" spans="1:6" x14ac:dyDescent="0.25">
      <c r="C19" s="1" t="s">
        <v>46</v>
      </c>
      <c r="D19" s="12">
        <v>1</v>
      </c>
      <c r="F19" s="28">
        <f>D19*E19</f>
        <v>0</v>
      </c>
    </row>
    <row r="21" spans="1:6" s="6" customFormat="1" ht="45" x14ac:dyDescent="0.25">
      <c r="A21" s="5">
        <v>2</v>
      </c>
      <c r="B21" s="6" t="s">
        <v>47</v>
      </c>
      <c r="D21" s="14"/>
      <c r="E21" s="30"/>
      <c r="F21" s="30"/>
    </row>
    <row r="22" spans="1:6" s="6" customFormat="1" ht="45" x14ac:dyDescent="0.25">
      <c r="A22" s="5"/>
      <c r="B22" s="6" t="s">
        <v>48</v>
      </c>
      <c r="D22" s="14"/>
      <c r="E22" s="30"/>
      <c r="F22" s="30"/>
    </row>
    <row r="23" spans="1:6" x14ac:dyDescent="0.25">
      <c r="C23" s="1" t="s">
        <v>46</v>
      </c>
      <c r="D23" s="12">
        <v>1</v>
      </c>
      <c r="F23" s="28">
        <f>D23*E23</f>
        <v>0</v>
      </c>
    </row>
    <row r="25" spans="1:6" s="6" customFormat="1" ht="90" x14ac:dyDescent="0.25">
      <c r="A25" s="5">
        <v>3</v>
      </c>
      <c r="B25" s="6" t="s">
        <v>49</v>
      </c>
      <c r="D25" s="14"/>
      <c r="E25" s="30"/>
      <c r="F25" s="30"/>
    </row>
    <row r="26" spans="1:6" s="6" customFormat="1" ht="45" x14ac:dyDescent="0.25">
      <c r="A26" s="5"/>
      <c r="B26" s="6" t="s">
        <v>50</v>
      </c>
      <c r="D26" s="14"/>
      <c r="E26" s="30"/>
      <c r="F26" s="30"/>
    </row>
    <row r="27" spans="1:6" x14ac:dyDescent="0.25">
      <c r="C27" s="1" t="s">
        <v>46</v>
      </c>
      <c r="D27" s="12">
        <v>1</v>
      </c>
      <c r="F27" s="28">
        <f>D27*E27</f>
        <v>0</v>
      </c>
    </row>
    <row r="29" spans="1:6" s="6" customFormat="1" ht="30" x14ac:dyDescent="0.25">
      <c r="A29" s="5">
        <v>4</v>
      </c>
      <c r="B29" s="6" t="s">
        <v>51</v>
      </c>
      <c r="D29" s="14"/>
      <c r="E29" s="30"/>
      <c r="F29" s="30"/>
    </row>
    <row r="30" spans="1:6" s="6" customFormat="1" ht="30" x14ac:dyDescent="0.25">
      <c r="A30" s="5"/>
      <c r="B30" s="6" t="s">
        <v>52</v>
      </c>
      <c r="D30" s="14"/>
      <c r="E30" s="30"/>
      <c r="F30" s="30"/>
    </row>
    <row r="31" spans="1:6" s="6" customFormat="1" ht="30" x14ac:dyDescent="0.25">
      <c r="A31" s="5"/>
      <c r="B31" s="6" t="s">
        <v>53</v>
      </c>
      <c r="D31" s="14"/>
      <c r="E31" s="30"/>
      <c r="F31" s="30"/>
    </row>
    <row r="32" spans="1:6" x14ac:dyDescent="0.25">
      <c r="C32" s="1" t="s">
        <v>46</v>
      </c>
      <c r="D32" s="12">
        <v>1</v>
      </c>
      <c r="F32" s="28">
        <f>D32*E32</f>
        <v>0</v>
      </c>
    </row>
    <row r="34" spans="1:6" s="6" customFormat="1" ht="30" x14ac:dyDescent="0.25">
      <c r="A34" s="5">
        <v>5</v>
      </c>
      <c r="B34" s="6" t="s">
        <v>54</v>
      </c>
      <c r="D34" s="14"/>
      <c r="E34" s="30"/>
      <c r="F34" s="30"/>
    </row>
    <row r="35" spans="1:6" s="6" customFormat="1" ht="30" x14ac:dyDescent="0.25">
      <c r="A35" s="5"/>
      <c r="B35" s="6" t="s">
        <v>55</v>
      </c>
      <c r="D35" s="14"/>
      <c r="E35" s="30"/>
      <c r="F35" s="30"/>
    </row>
    <row r="36" spans="1:6" s="6" customFormat="1" ht="45" x14ac:dyDescent="0.25">
      <c r="A36" s="5"/>
      <c r="B36" s="6" t="s">
        <v>56</v>
      </c>
      <c r="D36" s="14"/>
      <c r="E36" s="30"/>
      <c r="F36" s="30"/>
    </row>
    <row r="37" spans="1:6" s="6" customFormat="1" ht="30" x14ac:dyDescent="0.25">
      <c r="A37" s="5"/>
      <c r="B37" s="6" t="s">
        <v>57</v>
      </c>
      <c r="D37" s="14"/>
      <c r="E37" s="30"/>
      <c r="F37" s="30"/>
    </row>
    <row r="38" spans="1:6" s="6" customFormat="1" ht="30" x14ac:dyDescent="0.25">
      <c r="A38" s="5" t="s">
        <v>58</v>
      </c>
      <c r="B38" s="6" t="s">
        <v>59</v>
      </c>
      <c r="D38" s="14"/>
      <c r="E38" s="30"/>
      <c r="F38" s="30"/>
    </row>
    <row r="39" spans="1:6" s="6" customFormat="1" ht="45" x14ac:dyDescent="0.25">
      <c r="A39" s="5"/>
      <c r="B39" s="6" t="s">
        <v>60</v>
      </c>
      <c r="D39" s="14"/>
      <c r="E39" s="30"/>
      <c r="F39" s="30"/>
    </row>
    <row r="40" spans="1:6" x14ac:dyDescent="0.25">
      <c r="C40" s="1" t="s">
        <v>61</v>
      </c>
      <c r="D40" s="12">
        <v>1</v>
      </c>
      <c r="F40" s="28">
        <f>D40*E40</f>
        <v>0</v>
      </c>
    </row>
    <row r="41" spans="1:6" s="6" customFormat="1" ht="120" x14ac:dyDescent="0.25">
      <c r="A41" s="5" t="s">
        <v>62</v>
      </c>
      <c r="B41" s="6" t="s">
        <v>63</v>
      </c>
      <c r="D41" s="14"/>
      <c r="E41" s="30"/>
      <c r="F41" s="30"/>
    </row>
    <row r="42" spans="1:6" x14ac:dyDescent="0.25">
      <c r="C42" s="1" t="s">
        <v>61</v>
      </c>
      <c r="D42" s="12">
        <v>1</v>
      </c>
      <c r="F42" s="28">
        <f>D42*E42</f>
        <v>0</v>
      </c>
    </row>
    <row r="44" spans="1:6" s="6" customFormat="1" ht="90" x14ac:dyDescent="0.25">
      <c r="A44" s="5" t="s">
        <v>64</v>
      </c>
      <c r="B44" s="6" t="s">
        <v>65</v>
      </c>
      <c r="D44" s="14"/>
      <c r="E44" s="30"/>
      <c r="F44" s="30"/>
    </row>
    <row r="45" spans="1:6" x14ac:dyDescent="0.25">
      <c r="C45" s="1" t="s">
        <v>61</v>
      </c>
      <c r="D45" s="12">
        <v>1</v>
      </c>
      <c r="F45" s="28">
        <f>D45*E45</f>
        <v>0</v>
      </c>
    </row>
    <row r="47" spans="1:6" s="6" customFormat="1" ht="60" x14ac:dyDescent="0.25">
      <c r="A47" s="5">
        <v>6</v>
      </c>
      <c r="B47" s="6" t="s">
        <v>66</v>
      </c>
      <c r="D47" s="14"/>
      <c r="E47" s="30"/>
      <c r="F47" s="30"/>
    </row>
    <row r="48" spans="1:6" s="6" customFormat="1" ht="60" x14ac:dyDescent="0.25">
      <c r="A48" s="5"/>
      <c r="B48" s="6" t="s">
        <v>67</v>
      </c>
      <c r="D48" s="14"/>
      <c r="E48" s="30"/>
      <c r="F48" s="30"/>
    </row>
    <row r="49" spans="1:6" s="6" customFormat="1" x14ac:dyDescent="0.25">
      <c r="A49" s="5"/>
      <c r="B49" s="6" t="s">
        <v>68</v>
      </c>
      <c r="D49" s="14"/>
      <c r="E49" s="30"/>
      <c r="F49" s="30"/>
    </row>
    <row r="50" spans="1:6" x14ac:dyDescent="0.25">
      <c r="C50" s="1" t="s">
        <v>46</v>
      </c>
      <c r="D50" s="12">
        <v>1</v>
      </c>
      <c r="F50" s="28">
        <f>D50*E50</f>
        <v>0</v>
      </c>
    </row>
    <row r="52" spans="1:6" s="6" customFormat="1" ht="45" x14ac:dyDescent="0.25">
      <c r="A52" s="5">
        <v>7</v>
      </c>
      <c r="B52" s="6" t="s">
        <v>69</v>
      </c>
      <c r="D52" s="14"/>
      <c r="E52" s="30"/>
      <c r="F52" s="30"/>
    </row>
    <row r="53" spans="1:6" s="6" customFormat="1" ht="60" x14ac:dyDescent="0.25">
      <c r="A53" s="5"/>
      <c r="B53" s="6" t="s">
        <v>70</v>
      </c>
      <c r="D53" s="14"/>
      <c r="E53" s="30"/>
      <c r="F53" s="30"/>
    </row>
    <row r="54" spans="1:6" s="6" customFormat="1" x14ac:dyDescent="0.25">
      <c r="A54" s="5"/>
      <c r="B54" s="6" t="s">
        <v>71</v>
      </c>
      <c r="C54" s="6" t="s">
        <v>46</v>
      </c>
      <c r="D54" s="14">
        <v>1</v>
      </c>
      <c r="E54" s="30"/>
      <c r="F54" s="30">
        <f>D54*E54</f>
        <v>0</v>
      </c>
    </row>
    <row r="56" spans="1:6" s="34" customFormat="1" x14ac:dyDescent="0.25">
      <c r="A56" s="33"/>
      <c r="B56" s="34" t="s">
        <v>72</v>
      </c>
      <c r="D56" s="35"/>
      <c r="E56" s="36"/>
      <c r="F56" s="36"/>
    </row>
    <row r="57" spans="1:6" s="6" customFormat="1" ht="75" x14ac:dyDescent="0.25">
      <c r="A57" s="5"/>
      <c r="B57" s="6" t="s">
        <v>73</v>
      </c>
      <c r="D57" s="14"/>
      <c r="E57" s="30"/>
      <c r="F57" s="30"/>
    </row>
    <row r="58" spans="1:6" s="6" customFormat="1" ht="30" x14ac:dyDescent="0.25">
      <c r="A58" s="5"/>
      <c r="B58" s="6" t="s">
        <v>74</v>
      </c>
      <c r="D58" s="14"/>
      <c r="E58" s="30"/>
      <c r="F58" s="30"/>
    </row>
    <row r="59" spans="1:6" s="6" customFormat="1" ht="45" x14ac:dyDescent="0.25">
      <c r="A59" s="5"/>
      <c r="B59" s="6" t="s">
        <v>75</v>
      </c>
      <c r="D59" s="14"/>
      <c r="E59" s="30"/>
      <c r="F59" s="30"/>
    </row>
    <row r="60" spans="1:6" s="6" customFormat="1" ht="45" x14ac:dyDescent="0.25">
      <c r="A60" s="5"/>
      <c r="B60" s="6" t="s">
        <v>76</v>
      </c>
      <c r="D60" s="14"/>
      <c r="E60" s="30"/>
      <c r="F60" s="30"/>
    </row>
    <row r="61" spans="1:6" s="6" customFormat="1" ht="30" x14ac:dyDescent="0.25">
      <c r="A61" s="5"/>
      <c r="B61" s="6" t="s">
        <v>77</v>
      </c>
      <c r="D61" s="14"/>
      <c r="E61" s="30"/>
      <c r="F61" s="30"/>
    </row>
    <row r="63" spans="1:6" s="6" customFormat="1" ht="30" x14ac:dyDescent="0.25">
      <c r="A63" s="5">
        <v>8</v>
      </c>
      <c r="B63" s="6" t="s">
        <v>78</v>
      </c>
      <c r="D63" s="14"/>
      <c r="E63" s="30"/>
      <c r="F63" s="30"/>
    </row>
    <row r="64" spans="1:6" x14ac:dyDescent="0.25">
      <c r="B64" s="1" t="s">
        <v>79</v>
      </c>
    </row>
    <row r="65" spans="1:6" x14ac:dyDescent="0.25">
      <c r="B65" s="1" t="s">
        <v>80</v>
      </c>
      <c r="C65" s="1" t="s">
        <v>61</v>
      </c>
      <c r="D65" s="12">
        <v>3</v>
      </c>
      <c r="F65" s="28">
        <f>D65*E65</f>
        <v>0</v>
      </c>
    </row>
    <row r="66" spans="1:6" x14ac:dyDescent="0.25">
      <c r="B66" s="1" t="s">
        <v>81</v>
      </c>
      <c r="C66" s="1" t="s">
        <v>61</v>
      </c>
      <c r="D66" s="12">
        <v>2</v>
      </c>
      <c r="F66" s="28">
        <f>D66*E66</f>
        <v>0</v>
      </c>
    </row>
    <row r="68" spans="1:6" s="6" customFormat="1" ht="30" x14ac:dyDescent="0.25">
      <c r="A68" s="5">
        <v>9</v>
      </c>
      <c r="B68" s="6" t="s">
        <v>82</v>
      </c>
      <c r="D68" s="14"/>
      <c r="E68" s="30"/>
      <c r="F68" s="30"/>
    </row>
    <row r="69" spans="1:6" x14ac:dyDescent="0.25">
      <c r="B69" s="1" t="s">
        <v>83</v>
      </c>
    </row>
    <row r="70" spans="1:6" x14ac:dyDescent="0.25">
      <c r="C70" s="1" t="s">
        <v>61</v>
      </c>
      <c r="D70" s="12">
        <v>10</v>
      </c>
      <c r="F70" s="28">
        <f>D70*E70</f>
        <v>0</v>
      </c>
    </row>
    <row r="72" spans="1:6" s="6" customFormat="1" ht="30" x14ac:dyDescent="0.25">
      <c r="A72" s="5">
        <v>10</v>
      </c>
      <c r="B72" s="6" t="s">
        <v>84</v>
      </c>
      <c r="D72" s="14"/>
      <c r="E72" s="30"/>
      <c r="F72" s="30"/>
    </row>
    <row r="73" spans="1:6" s="6" customFormat="1" ht="30" x14ac:dyDescent="0.25">
      <c r="A73" s="5"/>
      <c r="B73" s="6" t="s">
        <v>85</v>
      </c>
      <c r="D73" s="14"/>
      <c r="E73" s="30"/>
      <c r="F73" s="30"/>
    </row>
    <row r="74" spans="1:6" x14ac:dyDescent="0.25">
      <c r="C74" s="1" t="s">
        <v>61</v>
      </c>
      <c r="D74" s="12">
        <v>5</v>
      </c>
      <c r="F74" s="28">
        <f>D74*E74</f>
        <v>0</v>
      </c>
    </row>
    <row r="76" spans="1:6" s="6" customFormat="1" ht="75" x14ac:dyDescent="0.25">
      <c r="A76" s="5">
        <v>11</v>
      </c>
      <c r="B76" s="6" t="s">
        <v>86</v>
      </c>
      <c r="D76" s="14"/>
      <c r="E76" s="30"/>
      <c r="F76" s="30"/>
    </row>
    <row r="77" spans="1:6" s="6" customFormat="1" ht="30" x14ac:dyDescent="0.25">
      <c r="A77" s="5"/>
      <c r="B77" s="6" t="s">
        <v>87</v>
      </c>
      <c r="D77" s="14"/>
      <c r="E77" s="30"/>
      <c r="F77" s="30"/>
    </row>
    <row r="78" spans="1:6" x14ac:dyDescent="0.25">
      <c r="C78" s="1" t="s">
        <v>61</v>
      </c>
      <c r="D78" s="12">
        <v>1</v>
      </c>
      <c r="F78" s="28">
        <f>D78*E78</f>
        <v>0</v>
      </c>
    </row>
    <row r="80" spans="1:6" s="6" customFormat="1" ht="30" x14ac:dyDescent="0.25">
      <c r="A80" s="5">
        <v>12</v>
      </c>
      <c r="B80" s="6" t="s">
        <v>88</v>
      </c>
      <c r="D80" s="14"/>
      <c r="E80" s="30"/>
      <c r="F80" s="30"/>
    </row>
    <row r="81" spans="1:6" s="6" customFormat="1" ht="60" x14ac:dyDescent="0.25">
      <c r="A81" s="5"/>
      <c r="B81" s="6" t="s">
        <v>89</v>
      </c>
      <c r="D81" s="14"/>
      <c r="E81" s="30"/>
      <c r="F81" s="30"/>
    </row>
    <row r="82" spans="1:6" x14ac:dyDescent="0.25">
      <c r="C82" s="1" t="s">
        <v>61</v>
      </c>
      <c r="D82" s="12">
        <v>1</v>
      </c>
      <c r="F82" s="28">
        <f>D82*E82</f>
        <v>0</v>
      </c>
    </row>
    <row r="84" spans="1:6" s="6" customFormat="1" ht="30" x14ac:dyDescent="0.25">
      <c r="A84" s="5">
        <v>13</v>
      </c>
      <c r="B84" s="6" t="s">
        <v>90</v>
      </c>
      <c r="D84" s="14"/>
      <c r="E84" s="30"/>
      <c r="F84" s="30"/>
    </row>
    <row r="85" spans="1:6" s="6" customFormat="1" x14ac:dyDescent="0.25">
      <c r="A85" s="5"/>
      <c r="B85" s="6" t="s">
        <v>91</v>
      </c>
      <c r="D85" s="14"/>
      <c r="E85" s="30"/>
      <c r="F85" s="30"/>
    </row>
    <row r="86" spans="1:6" x14ac:dyDescent="0.25">
      <c r="C86" s="1" t="s">
        <v>92</v>
      </c>
      <c r="D86" s="15">
        <v>9.84</v>
      </c>
      <c r="F86" s="28">
        <f>D86*E86</f>
        <v>0</v>
      </c>
    </row>
    <row r="88" spans="1:6" s="6" customFormat="1" ht="45" x14ac:dyDescent="0.25">
      <c r="A88" s="5">
        <v>14</v>
      </c>
      <c r="B88" s="6" t="s">
        <v>93</v>
      </c>
      <c r="D88" s="14"/>
      <c r="E88" s="30"/>
      <c r="F88" s="30"/>
    </row>
    <row r="89" spans="1:6" x14ac:dyDescent="0.25">
      <c r="C89" s="1" t="s">
        <v>92</v>
      </c>
      <c r="D89" s="15">
        <v>1.54</v>
      </c>
      <c r="F89" s="28">
        <f>D89*E89</f>
        <v>0</v>
      </c>
    </row>
    <row r="91" spans="1:6" s="6" customFormat="1" ht="60" x14ac:dyDescent="0.25">
      <c r="A91" s="5">
        <v>15</v>
      </c>
      <c r="B91" s="6" t="s">
        <v>94</v>
      </c>
      <c r="D91" s="14"/>
      <c r="E91" s="30"/>
      <c r="F91" s="30"/>
    </row>
    <row r="92" spans="1:6" s="6" customFormat="1" x14ac:dyDescent="0.25">
      <c r="A92" s="5"/>
      <c r="B92" s="6" t="s">
        <v>95</v>
      </c>
      <c r="D92" s="14"/>
      <c r="E92" s="30"/>
      <c r="F92" s="30"/>
    </row>
    <row r="93" spans="1:6" x14ac:dyDescent="0.25">
      <c r="C93" s="1" t="s">
        <v>92</v>
      </c>
      <c r="D93" s="15">
        <v>2.44</v>
      </c>
      <c r="F93" s="28">
        <f>D93*E93</f>
        <v>0</v>
      </c>
    </row>
    <row r="95" spans="1:6" s="6" customFormat="1" ht="30" x14ac:dyDescent="0.25">
      <c r="A95" s="5">
        <v>16</v>
      </c>
      <c r="B95" s="6" t="s">
        <v>96</v>
      </c>
      <c r="D95" s="14"/>
      <c r="E95" s="30"/>
      <c r="F95" s="30"/>
    </row>
    <row r="96" spans="1:6" s="6" customFormat="1" ht="30" x14ac:dyDescent="0.25">
      <c r="A96" s="5"/>
      <c r="B96" s="6" t="s">
        <v>97</v>
      </c>
      <c r="D96" s="14"/>
      <c r="E96" s="30"/>
      <c r="F96" s="30"/>
    </row>
    <row r="97" spans="1:6" x14ac:dyDescent="0.25">
      <c r="C97" s="1" t="s">
        <v>92</v>
      </c>
      <c r="D97" s="15">
        <v>0.8</v>
      </c>
      <c r="F97" s="28">
        <f>D97*E97</f>
        <v>0</v>
      </c>
    </row>
    <row r="99" spans="1:6" s="6" customFormat="1" x14ac:dyDescent="0.25">
      <c r="A99" s="5">
        <v>17</v>
      </c>
      <c r="B99" s="6" t="s">
        <v>98</v>
      </c>
      <c r="D99" s="14"/>
      <c r="E99" s="30"/>
      <c r="F99" s="30"/>
    </row>
    <row r="100" spans="1:6" s="6" customFormat="1" ht="30" x14ac:dyDescent="0.25">
      <c r="A100" s="5"/>
      <c r="B100" s="6" t="s">
        <v>99</v>
      </c>
      <c r="D100" s="14"/>
      <c r="E100" s="30"/>
      <c r="F100" s="30"/>
    </row>
    <row r="101" spans="1:6" s="6" customFormat="1" x14ac:dyDescent="0.25">
      <c r="A101" s="5"/>
      <c r="B101" s="6" t="s">
        <v>100</v>
      </c>
      <c r="C101" s="6" t="s">
        <v>92</v>
      </c>
      <c r="D101" s="16">
        <v>6.16</v>
      </c>
      <c r="E101" s="30"/>
      <c r="F101" s="30">
        <f>D101*E101</f>
        <v>0</v>
      </c>
    </row>
    <row r="103" spans="1:6" s="6" customFormat="1" ht="30" x14ac:dyDescent="0.25">
      <c r="A103" s="5">
        <v>18</v>
      </c>
      <c r="B103" s="6" t="s">
        <v>101</v>
      </c>
      <c r="D103" s="14"/>
      <c r="E103" s="30"/>
      <c r="F103" s="30"/>
    </row>
    <row r="104" spans="1:6" s="6" customFormat="1" ht="30" x14ac:dyDescent="0.25">
      <c r="A104" s="5"/>
      <c r="B104" s="6" t="s">
        <v>102</v>
      </c>
      <c r="D104" s="14"/>
      <c r="E104" s="30"/>
      <c r="F104" s="30"/>
    </row>
    <row r="105" spans="1:6" s="6" customFormat="1" x14ac:dyDescent="0.25">
      <c r="A105" s="5"/>
      <c r="B105" s="6" t="s">
        <v>103</v>
      </c>
      <c r="C105" s="6" t="s">
        <v>92</v>
      </c>
      <c r="D105" s="16">
        <v>1.58</v>
      </c>
      <c r="E105" s="30"/>
      <c r="F105" s="30">
        <f>D105*E105</f>
        <v>0</v>
      </c>
    </row>
    <row r="107" spans="1:6" s="6" customFormat="1" ht="45" x14ac:dyDescent="0.25">
      <c r="A107" s="5">
        <v>19</v>
      </c>
      <c r="B107" s="6" t="s">
        <v>104</v>
      </c>
      <c r="D107" s="14"/>
      <c r="E107" s="30"/>
      <c r="F107" s="30"/>
    </row>
    <row r="108" spans="1:6" s="6" customFormat="1" ht="30" x14ac:dyDescent="0.25">
      <c r="A108" s="5"/>
      <c r="B108" s="6" t="s">
        <v>105</v>
      </c>
      <c r="D108" s="14"/>
      <c r="E108" s="30"/>
      <c r="F108" s="30"/>
    </row>
    <row r="109" spans="1:6" s="6" customFormat="1" x14ac:dyDescent="0.25">
      <c r="A109" s="5"/>
      <c r="B109" s="6" t="s">
        <v>106</v>
      </c>
      <c r="D109" s="14"/>
      <c r="E109" s="30"/>
      <c r="F109" s="30"/>
    </row>
    <row r="110" spans="1:6" x14ac:dyDescent="0.25">
      <c r="C110" s="8" t="s">
        <v>46</v>
      </c>
      <c r="D110" s="12">
        <v>1</v>
      </c>
      <c r="F110" s="28">
        <f>D110*E110</f>
        <v>0</v>
      </c>
    </row>
    <row r="112" spans="1:6" s="6" customFormat="1" ht="30" x14ac:dyDescent="0.25">
      <c r="A112" s="5">
        <v>20</v>
      </c>
      <c r="B112" s="6" t="s">
        <v>107</v>
      </c>
      <c r="D112" s="14"/>
      <c r="E112" s="30"/>
      <c r="F112" s="30"/>
    </row>
    <row r="113" spans="1:6" s="6" customFormat="1" ht="30" x14ac:dyDescent="0.25">
      <c r="A113" s="5"/>
      <c r="B113" s="6" t="s">
        <v>108</v>
      </c>
      <c r="D113" s="14"/>
      <c r="E113" s="30"/>
      <c r="F113" s="30"/>
    </row>
    <row r="114" spans="1:6" s="6" customFormat="1" ht="30" x14ac:dyDescent="0.25">
      <c r="A114" s="5"/>
      <c r="B114" s="6" t="s">
        <v>109</v>
      </c>
      <c r="D114" s="14"/>
      <c r="E114" s="30"/>
      <c r="F114" s="30"/>
    </row>
    <row r="115" spans="1:6" s="6" customFormat="1" ht="75" x14ac:dyDescent="0.25">
      <c r="A115" s="5"/>
      <c r="B115" s="6" t="s">
        <v>110</v>
      </c>
      <c r="D115" s="14"/>
      <c r="E115" s="30"/>
      <c r="F115" s="30"/>
    </row>
    <row r="116" spans="1:6" s="6" customFormat="1" ht="45" x14ac:dyDescent="0.25">
      <c r="A116" s="5" t="s">
        <v>58</v>
      </c>
      <c r="B116" s="6" t="s">
        <v>111</v>
      </c>
      <c r="D116" s="14"/>
      <c r="E116" s="30"/>
      <c r="F116" s="30"/>
    </row>
    <row r="117" spans="1:6" s="6" customFormat="1" ht="30" x14ac:dyDescent="0.25">
      <c r="A117" s="5"/>
      <c r="B117" s="6" t="s">
        <v>112</v>
      </c>
      <c r="D117" s="14"/>
      <c r="E117" s="30"/>
      <c r="F117" s="30"/>
    </row>
    <row r="118" spans="1:6" s="6" customFormat="1" ht="45" x14ac:dyDescent="0.25">
      <c r="A118" s="5"/>
      <c r="B118" s="6" t="s">
        <v>113</v>
      </c>
      <c r="D118" s="14"/>
      <c r="E118" s="30"/>
      <c r="F118" s="30"/>
    </row>
    <row r="119" spans="1:6" s="6" customFormat="1" ht="45" x14ac:dyDescent="0.25">
      <c r="A119" s="5"/>
      <c r="B119" s="6" t="s">
        <v>114</v>
      </c>
      <c r="D119" s="14"/>
      <c r="E119" s="30"/>
      <c r="F119" s="30"/>
    </row>
    <row r="120" spans="1:6" s="6" customFormat="1" x14ac:dyDescent="0.25">
      <c r="A120" s="5"/>
      <c r="B120" s="6" t="s">
        <v>115</v>
      </c>
      <c r="C120" s="6" t="s">
        <v>92</v>
      </c>
      <c r="D120" s="14">
        <v>8.1199999999999992</v>
      </c>
      <c r="E120" s="30"/>
      <c r="F120" s="30">
        <f>D120*E120</f>
        <v>0</v>
      </c>
    </row>
    <row r="121" spans="1:6" s="6" customFormat="1" ht="30" x14ac:dyDescent="0.25">
      <c r="A121" s="5" t="s">
        <v>62</v>
      </c>
      <c r="B121" s="6" t="s">
        <v>116</v>
      </c>
      <c r="D121" s="14"/>
      <c r="E121" s="30"/>
      <c r="F121" s="30"/>
    </row>
    <row r="122" spans="1:6" s="6" customFormat="1" x14ac:dyDescent="0.25">
      <c r="A122" s="5"/>
      <c r="B122" s="6" t="s">
        <v>117</v>
      </c>
      <c r="C122" s="6" t="s">
        <v>92</v>
      </c>
      <c r="D122" s="14">
        <v>5.94</v>
      </c>
      <c r="E122" s="30"/>
      <c r="F122" s="30">
        <f>D122*E122</f>
        <v>0</v>
      </c>
    </row>
    <row r="125" spans="1:6" s="6" customFormat="1" x14ac:dyDescent="0.25">
      <c r="A125" s="5">
        <v>21</v>
      </c>
      <c r="B125" s="6" t="s">
        <v>118</v>
      </c>
      <c r="D125" s="14"/>
      <c r="E125" s="30"/>
      <c r="F125" s="30"/>
    </row>
    <row r="126" spans="1:6" s="6" customFormat="1" ht="30" x14ac:dyDescent="0.25">
      <c r="A126" s="5"/>
      <c r="B126" s="9" t="s">
        <v>468</v>
      </c>
      <c r="D126" s="14"/>
      <c r="E126" s="30"/>
      <c r="F126" s="30"/>
    </row>
    <row r="127" spans="1:6" s="6" customFormat="1" ht="30" x14ac:dyDescent="0.25">
      <c r="A127" s="5"/>
      <c r="B127" s="6" t="s">
        <v>119</v>
      </c>
      <c r="D127" s="14"/>
      <c r="E127" s="30"/>
      <c r="F127" s="30"/>
    </row>
    <row r="128" spans="1:6" s="6" customFormat="1" ht="30" x14ac:dyDescent="0.25">
      <c r="A128" s="5"/>
      <c r="B128" s="6" t="s">
        <v>120</v>
      </c>
      <c r="D128" s="14"/>
      <c r="E128" s="30"/>
      <c r="F128" s="30"/>
    </row>
    <row r="129" spans="1:6" s="6" customFormat="1" ht="30" x14ac:dyDescent="0.25">
      <c r="A129" s="5"/>
      <c r="B129" s="6" t="s">
        <v>121</v>
      </c>
      <c r="D129" s="14"/>
      <c r="E129" s="30"/>
      <c r="F129" s="30"/>
    </row>
    <row r="130" spans="1:6" s="6" customFormat="1" ht="30" x14ac:dyDescent="0.25">
      <c r="A130" s="5"/>
      <c r="B130" s="6" t="s">
        <v>122</v>
      </c>
      <c r="D130" s="14"/>
      <c r="E130" s="30"/>
      <c r="F130" s="30"/>
    </row>
    <row r="131" spans="1:6" s="6" customFormat="1" ht="30" x14ac:dyDescent="0.25">
      <c r="A131" s="5"/>
      <c r="B131" s="6" t="s">
        <v>123</v>
      </c>
      <c r="D131" s="14"/>
      <c r="E131" s="30"/>
      <c r="F131" s="30"/>
    </row>
    <row r="132" spans="1:6" s="6" customFormat="1" ht="30" x14ac:dyDescent="0.25">
      <c r="A132" s="5"/>
      <c r="B132" s="6" t="s">
        <v>124</v>
      </c>
      <c r="D132" s="14"/>
      <c r="E132" s="30"/>
      <c r="F132" s="30"/>
    </row>
    <row r="133" spans="1:6" s="6" customFormat="1" x14ac:dyDescent="0.25">
      <c r="A133" s="5"/>
      <c r="B133" s="6" t="s">
        <v>125</v>
      </c>
      <c r="C133" s="6" t="s">
        <v>92</v>
      </c>
      <c r="D133" s="14">
        <v>5</v>
      </c>
      <c r="E133" s="30"/>
      <c r="F133" s="30">
        <f>D133*E133</f>
        <v>0</v>
      </c>
    </row>
    <row r="136" spans="1:6" s="6" customFormat="1" ht="60" x14ac:dyDescent="0.25">
      <c r="A136" s="5">
        <v>22</v>
      </c>
      <c r="B136" s="6" t="s">
        <v>126</v>
      </c>
      <c r="D136" s="14"/>
      <c r="E136" s="30"/>
      <c r="F136" s="30"/>
    </row>
    <row r="137" spans="1:6" s="6" customFormat="1" ht="30" x14ac:dyDescent="0.25">
      <c r="A137" s="5"/>
      <c r="B137" s="6" t="s">
        <v>127</v>
      </c>
      <c r="D137" s="14"/>
      <c r="E137" s="30"/>
      <c r="F137" s="30"/>
    </row>
    <row r="138" spans="1:6" s="6" customFormat="1" x14ac:dyDescent="0.25">
      <c r="A138" s="5"/>
      <c r="B138" s="6" t="s">
        <v>128</v>
      </c>
      <c r="D138" s="14"/>
      <c r="E138" s="30"/>
      <c r="F138" s="30"/>
    </row>
    <row r="139" spans="1:6" s="6" customFormat="1" ht="45" x14ac:dyDescent="0.25">
      <c r="A139" s="5"/>
      <c r="B139" s="6" t="s">
        <v>129</v>
      </c>
      <c r="D139" s="14"/>
      <c r="E139" s="30"/>
      <c r="F139" s="30"/>
    </row>
    <row r="140" spans="1:6" s="6" customFormat="1" ht="30" x14ac:dyDescent="0.25">
      <c r="A140" s="5"/>
      <c r="B140" s="6" t="s">
        <v>130</v>
      </c>
      <c r="D140" s="14"/>
      <c r="E140" s="30"/>
      <c r="F140" s="30"/>
    </row>
    <row r="141" spans="1:6" s="6" customFormat="1" x14ac:dyDescent="0.25">
      <c r="A141" s="5"/>
      <c r="B141" s="6" t="s">
        <v>131</v>
      </c>
      <c r="D141" s="14"/>
      <c r="E141" s="30"/>
      <c r="F141" s="30"/>
    </row>
    <row r="142" spans="1:6" s="6" customFormat="1" ht="30" x14ac:dyDescent="0.25">
      <c r="A142" s="5"/>
      <c r="B142" s="6" t="s">
        <v>132</v>
      </c>
      <c r="D142" s="14"/>
      <c r="E142" s="30"/>
      <c r="F142" s="30"/>
    </row>
    <row r="143" spans="1:6" x14ac:dyDescent="0.25">
      <c r="C143" s="1" t="s">
        <v>92</v>
      </c>
      <c r="D143" s="12">
        <v>8.0500000000000007</v>
      </c>
      <c r="F143" s="28">
        <f>D143*E143</f>
        <v>0</v>
      </c>
    </row>
    <row r="145" spans="1:6" s="6" customFormat="1" ht="45" x14ac:dyDescent="0.25">
      <c r="A145" s="5">
        <v>23</v>
      </c>
      <c r="B145" s="6" t="s">
        <v>133</v>
      </c>
      <c r="D145" s="14"/>
      <c r="E145" s="30"/>
      <c r="F145" s="30"/>
    </row>
    <row r="146" spans="1:6" x14ac:dyDescent="0.25">
      <c r="C146" s="1" t="s">
        <v>92</v>
      </c>
      <c r="D146" s="15">
        <v>2.42</v>
      </c>
      <c r="F146" s="28">
        <f>D146*E146</f>
        <v>0</v>
      </c>
    </row>
    <row r="148" spans="1:6" s="6" customFormat="1" ht="30" x14ac:dyDescent="0.25">
      <c r="A148" s="5">
        <v>24</v>
      </c>
      <c r="B148" s="6" t="s">
        <v>134</v>
      </c>
      <c r="D148" s="14"/>
      <c r="E148" s="30"/>
      <c r="F148" s="30"/>
    </row>
    <row r="149" spans="1:6" s="6" customFormat="1" x14ac:dyDescent="0.25">
      <c r="A149" s="5" t="s">
        <v>58</v>
      </c>
      <c r="B149" s="6" t="s">
        <v>135</v>
      </c>
      <c r="C149" s="6" t="s">
        <v>61</v>
      </c>
      <c r="D149" s="14">
        <v>2</v>
      </c>
      <c r="E149" s="30"/>
      <c r="F149" s="30">
        <f>D149*E149</f>
        <v>0</v>
      </c>
    </row>
    <row r="150" spans="1:6" s="6" customFormat="1" x14ac:dyDescent="0.25">
      <c r="A150" s="5" t="s">
        <v>62</v>
      </c>
      <c r="B150" s="6" t="s">
        <v>136</v>
      </c>
      <c r="C150" s="6" t="s">
        <v>61</v>
      </c>
      <c r="D150" s="14">
        <v>2</v>
      </c>
      <c r="E150" s="30"/>
      <c r="F150" s="30">
        <f>D150*E150</f>
        <v>0</v>
      </c>
    </row>
    <row r="152" spans="1:6" s="6" customFormat="1" ht="30" x14ac:dyDescent="0.25">
      <c r="A152" s="5">
        <v>25</v>
      </c>
      <c r="B152" s="6" t="s">
        <v>137</v>
      </c>
      <c r="D152" s="14"/>
      <c r="E152" s="30"/>
      <c r="F152" s="30"/>
    </row>
    <row r="153" spans="1:6" s="6" customFormat="1" ht="45" x14ac:dyDescent="0.25">
      <c r="A153" s="5"/>
      <c r="B153" s="6" t="s">
        <v>138</v>
      </c>
      <c r="D153" s="14"/>
      <c r="E153" s="30"/>
      <c r="F153" s="30"/>
    </row>
    <row r="154" spans="1:6" x14ac:dyDescent="0.25">
      <c r="C154" s="1" t="s">
        <v>92</v>
      </c>
      <c r="D154" s="12">
        <v>10</v>
      </c>
      <c r="F154" s="28">
        <f>D154*E154</f>
        <v>0</v>
      </c>
    </row>
    <row r="156" spans="1:6" s="6" customFormat="1" ht="30" x14ac:dyDescent="0.25">
      <c r="A156" s="5">
        <v>26</v>
      </c>
      <c r="B156" s="6" t="s">
        <v>139</v>
      </c>
      <c r="D156" s="14"/>
      <c r="E156" s="30"/>
      <c r="F156" s="30"/>
    </row>
    <row r="157" spans="1:6" s="6" customFormat="1" ht="45" x14ac:dyDescent="0.25">
      <c r="A157" s="5"/>
      <c r="B157" s="6" t="s">
        <v>138</v>
      </c>
      <c r="D157" s="14"/>
      <c r="E157" s="30"/>
      <c r="F157" s="30"/>
    </row>
    <row r="158" spans="1:6" x14ac:dyDescent="0.25">
      <c r="C158" s="1" t="s">
        <v>92</v>
      </c>
      <c r="D158" s="12">
        <v>15</v>
      </c>
      <c r="F158" s="28">
        <f>D158*E158</f>
        <v>0</v>
      </c>
    </row>
    <row r="160" spans="1:6" s="6" customFormat="1" x14ac:dyDescent="0.25">
      <c r="A160" s="5">
        <v>27</v>
      </c>
      <c r="B160" s="6" t="s">
        <v>140</v>
      </c>
      <c r="D160" s="14"/>
      <c r="E160" s="30"/>
      <c r="F160" s="30"/>
    </row>
    <row r="161" spans="1:6" s="6" customFormat="1" ht="45" x14ac:dyDescent="0.25">
      <c r="A161" s="5"/>
      <c r="B161" s="6" t="s">
        <v>141</v>
      </c>
      <c r="D161" s="14"/>
      <c r="E161" s="30"/>
      <c r="F161" s="30"/>
    </row>
    <row r="162" spans="1:6" x14ac:dyDescent="0.25">
      <c r="C162" s="1" t="s">
        <v>92</v>
      </c>
      <c r="D162" s="15">
        <v>1.77</v>
      </c>
      <c r="F162" s="28">
        <f>D162*E162</f>
        <v>0</v>
      </c>
    </row>
    <row r="164" spans="1:6" s="6" customFormat="1" ht="30" x14ac:dyDescent="0.25">
      <c r="A164" s="5">
        <v>28</v>
      </c>
      <c r="B164" s="6" t="s">
        <v>142</v>
      </c>
      <c r="D164" s="14"/>
      <c r="E164" s="30"/>
      <c r="F164" s="30"/>
    </row>
    <row r="165" spans="1:6" s="6" customFormat="1" ht="45" x14ac:dyDescent="0.25">
      <c r="A165" s="5"/>
      <c r="B165" s="6" t="s">
        <v>138</v>
      </c>
      <c r="D165" s="14"/>
      <c r="E165" s="30"/>
      <c r="F165" s="30"/>
    </row>
    <row r="166" spans="1:6" x14ac:dyDescent="0.25">
      <c r="C166" s="1" t="s">
        <v>92</v>
      </c>
      <c r="D166" s="12">
        <v>1</v>
      </c>
      <c r="F166" s="28">
        <f>D166*E166</f>
        <v>0</v>
      </c>
    </row>
    <row r="168" spans="1:6" s="6" customFormat="1" ht="30" x14ac:dyDescent="0.25">
      <c r="A168" s="5">
        <v>29</v>
      </c>
      <c r="B168" s="6" t="s">
        <v>143</v>
      </c>
      <c r="D168" s="14"/>
      <c r="E168" s="30"/>
      <c r="F168" s="30"/>
    </row>
    <row r="169" spans="1:6" x14ac:dyDescent="0.25">
      <c r="C169" s="1" t="s">
        <v>92</v>
      </c>
      <c r="D169" s="12">
        <v>25</v>
      </c>
      <c r="F169" s="28">
        <f>D169*E169</f>
        <v>0</v>
      </c>
    </row>
    <row r="171" spans="1:6" s="6" customFormat="1" ht="45" x14ac:dyDescent="0.25">
      <c r="A171" s="5">
        <v>30</v>
      </c>
      <c r="B171" s="9" t="s">
        <v>144</v>
      </c>
      <c r="D171" s="14"/>
      <c r="E171" s="30"/>
      <c r="F171" s="30"/>
    </row>
    <row r="172" spans="1:6" x14ac:dyDescent="0.25">
      <c r="C172" s="1" t="s">
        <v>145</v>
      </c>
      <c r="D172" s="12">
        <v>20</v>
      </c>
      <c r="F172" s="28">
        <f>D172*E172</f>
        <v>0</v>
      </c>
    </row>
    <row r="175" spans="1:6" x14ac:dyDescent="0.25">
      <c r="A175" s="3" t="s">
        <v>36</v>
      </c>
      <c r="B175" s="1" t="s">
        <v>146</v>
      </c>
      <c r="F175" s="28">
        <f>SUM(F19:F174)</f>
        <v>0</v>
      </c>
    </row>
    <row r="177" spans="1:6" x14ac:dyDescent="0.25">
      <c r="A177" s="3" t="s">
        <v>147</v>
      </c>
      <c r="B177" s="1" t="s">
        <v>148</v>
      </c>
    </row>
    <row r="179" spans="1:6" s="6" customFormat="1" ht="75" x14ac:dyDescent="0.25">
      <c r="A179" s="5"/>
      <c r="B179" s="6" t="s">
        <v>149</v>
      </c>
      <c r="D179" s="14"/>
      <c r="E179" s="30"/>
      <c r="F179" s="30"/>
    </row>
    <row r="180" spans="1:6" s="6" customFormat="1" ht="45" x14ac:dyDescent="0.25">
      <c r="A180" s="5"/>
      <c r="B180" s="6" t="s">
        <v>150</v>
      </c>
      <c r="D180" s="14"/>
      <c r="E180" s="30"/>
      <c r="F180" s="30"/>
    </row>
    <row r="182" spans="1:6" x14ac:dyDescent="0.25">
      <c r="A182" s="3" t="s">
        <v>38</v>
      </c>
      <c r="B182" s="1" t="s">
        <v>39</v>
      </c>
      <c r="C182" s="1" t="s">
        <v>40</v>
      </c>
      <c r="D182" s="12" t="s">
        <v>41</v>
      </c>
      <c r="E182" s="28" t="s">
        <v>42</v>
      </c>
      <c r="F182" s="28" t="s">
        <v>43</v>
      </c>
    </row>
    <row r="183" spans="1:6" s="6" customFormat="1" x14ac:dyDescent="0.25">
      <c r="A183" s="5">
        <v>1</v>
      </c>
      <c r="B183" s="6" t="s">
        <v>151</v>
      </c>
      <c r="D183" s="14"/>
      <c r="E183" s="30"/>
      <c r="F183" s="30"/>
    </row>
    <row r="184" spans="1:6" s="6" customFormat="1" x14ac:dyDescent="0.25">
      <c r="A184" s="5"/>
      <c r="B184" s="6" t="s">
        <v>152</v>
      </c>
      <c r="D184" s="14"/>
      <c r="E184" s="30"/>
      <c r="F184" s="30"/>
    </row>
    <row r="185" spans="1:6" s="6" customFormat="1" ht="30" x14ac:dyDescent="0.25">
      <c r="A185" s="5"/>
      <c r="B185" s="6" t="s">
        <v>153</v>
      </c>
      <c r="D185" s="14"/>
      <c r="E185" s="30"/>
      <c r="F185" s="30"/>
    </row>
    <row r="186" spans="1:6" s="6" customFormat="1" ht="45" x14ac:dyDescent="0.25">
      <c r="A186" s="5"/>
      <c r="B186" s="6" t="s">
        <v>154</v>
      </c>
      <c r="D186" s="14"/>
      <c r="E186" s="30"/>
      <c r="F186" s="30"/>
    </row>
    <row r="187" spans="1:6" x14ac:dyDescent="0.25">
      <c r="C187" s="1" t="s">
        <v>145</v>
      </c>
      <c r="D187" s="15">
        <v>5.92</v>
      </c>
      <c r="F187" s="28">
        <f>D187*E187</f>
        <v>0</v>
      </c>
    </row>
    <row r="189" spans="1:6" s="6" customFormat="1" ht="45" x14ac:dyDescent="0.25">
      <c r="A189" s="5">
        <v>2</v>
      </c>
      <c r="B189" s="6" t="s">
        <v>155</v>
      </c>
      <c r="D189" s="14"/>
      <c r="E189" s="30"/>
      <c r="F189" s="30"/>
    </row>
    <row r="190" spans="1:6" s="6" customFormat="1" x14ac:dyDescent="0.25">
      <c r="A190" s="5"/>
      <c r="B190" s="9" t="s">
        <v>156</v>
      </c>
      <c r="C190" s="6" t="s">
        <v>145</v>
      </c>
      <c r="D190" s="14">
        <v>2</v>
      </c>
      <c r="E190" s="30"/>
      <c r="F190" s="30">
        <f>D190*E190</f>
        <v>0</v>
      </c>
    </row>
    <row r="191" spans="1:6" s="6" customFormat="1" x14ac:dyDescent="0.25">
      <c r="A191" s="5"/>
      <c r="B191" s="9" t="s">
        <v>157</v>
      </c>
      <c r="C191" s="6" t="s">
        <v>145</v>
      </c>
      <c r="D191" s="14">
        <v>4</v>
      </c>
      <c r="E191" s="30"/>
      <c r="F191" s="30">
        <f>D191*E191</f>
        <v>0</v>
      </c>
    </row>
    <row r="193" spans="1:6" s="6" customFormat="1" ht="45" x14ac:dyDescent="0.25">
      <c r="A193" s="5">
        <v>3</v>
      </c>
      <c r="B193" s="6" t="s">
        <v>158</v>
      </c>
      <c r="D193" s="14"/>
      <c r="E193" s="30"/>
      <c r="F193" s="30"/>
    </row>
    <row r="194" spans="1:6" s="6" customFormat="1" x14ac:dyDescent="0.25">
      <c r="A194" s="5"/>
      <c r="B194" s="6" t="s">
        <v>159</v>
      </c>
      <c r="D194" s="14"/>
      <c r="E194" s="30"/>
      <c r="F194" s="30"/>
    </row>
    <row r="195" spans="1:6" x14ac:dyDescent="0.25">
      <c r="C195" s="1" t="s">
        <v>92</v>
      </c>
      <c r="D195" s="12">
        <f>2.5</f>
        <v>2.5</v>
      </c>
      <c r="F195" s="28">
        <f>D195*E195</f>
        <v>0</v>
      </c>
    </row>
    <row r="199" spans="1:6" x14ac:dyDescent="0.25">
      <c r="A199" s="3" t="s">
        <v>147</v>
      </c>
      <c r="B199" s="1" t="s">
        <v>160</v>
      </c>
      <c r="F199" s="28">
        <f>SUM(F183:F198)</f>
        <v>0</v>
      </c>
    </row>
    <row r="202" spans="1:6" x14ac:dyDescent="0.25">
      <c r="A202" s="3" t="s">
        <v>161</v>
      </c>
      <c r="B202" s="1" t="s">
        <v>162</v>
      </c>
    </row>
    <row r="204" spans="1:6" x14ac:dyDescent="0.25">
      <c r="A204" s="3" t="s">
        <v>38</v>
      </c>
      <c r="B204" s="1" t="s">
        <v>39</v>
      </c>
      <c r="C204" s="1" t="s">
        <v>40</v>
      </c>
      <c r="D204" s="12" t="s">
        <v>41</v>
      </c>
      <c r="E204" s="28" t="s">
        <v>42</v>
      </c>
      <c r="F204" s="28" t="s">
        <v>43</v>
      </c>
    </row>
    <row r="205" spans="1:6" x14ac:dyDescent="0.25">
      <c r="B205" s="1" t="s">
        <v>163</v>
      </c>
    </row>
    <row r="206" spans="1:6" s="6" customFormat="1" x14ac:dyDescent="0.25">
      <c r="A206" s="5">
        <v>1</v>
      </c>
      <c r="B206" s="6" t="s">
        <v>164</v>
      </c>
      <c r="D206" s="14"/>
      <c r="E206" s="30"/>
      <c r="F206" s="30"/>
    </row>
    <row r="207" spans="1:6" s="6" customFormat="1" x14ac:dyDescent="0.25">
      <c r="A207" s="5"/>
      <c r="B207" s="6" t="s">
        <v>165</v>
      </c>
      <c r="D207" s="14"/>
      <c r="E207" s="30"/>
      <c r="F207" s="30"/>
    </row>
    <row r="208" spans="1:6" s="6" customFormat="1" ht="45" x14ac:dyDescent="0.25">
      <c r="A208" s="5"/>
      <c r="B208" s="6" t="s">
        <v>166</v>
      </c>
      <c r="D208" s="14"/>
      <c r="E208" s="30"/>
      <c r="F208" s="30"/>
    </row>
    <row r="209" spans="1:6" x14ac:dyDescent="0.25">
      <c r="C209" s="1" t="s">
        <v>92</v>
      </c>
      <c r="D209" s="15">
        <v>8.6</v>
      </c>
      <c r="F209" s="28">
        <f>D209*E209</f>
        <v>0</v>
      </c>
    </row>
    <row r="211" spans="1:6" s="6" customFormat="1" ht="30" x14ac:dyDescent="0.25">
      <c r="A211" s="5">
        <v>2</v>
      </c>
      <c r="B211" s="6" t="s">
        <v>167</v>
      </c>
      <c r="D211" s="14"/>
      <c r="E211" s="30"/>
      <c r="F211" s="30"/>
    </row>
    <row r="212" spans="1:6" s="6" customFormat="1" ht="45" x14ac:dyDescent="0.25">
      <c r="A212" s="5" t="s">
        <v>58</v>
      </c>
      <c r="B212" s="6" t="s">
        <v>168</v>
      </c>
      <c r="C212" s="6" t="s">
        <v>92</v>
      </c>
      <c r="D212" s="14">
        <v>2.5</v>
      </c>
      <c r="E212" s="30"/>
      <c r="F212" s="30">
        <f>D212*E212</f>
        <v>0</v>
      </c>
    </row>
    <row r="213" spans="1:6" s="6" customFormat="1" ht="45" x14ac:dyDescent="0.25">
      <c r="A213" s="5" t="s">
        <v>62</v>
      </c>
      <c r="B213" s="6" t="s">
        <v>169</v>
      </c>
      <c r="C213" s="6" t="s">
        <v>92</v>
      </c>
      <c r="D213" s="14">
        <v>2</v>
      </c>
      <c r="E213" s="30"/>
      <c r="F213" s="30">
        <f>D213*E213</f>
        <v>0</v>
      </c>
    </row>
    <row r="214" spans="1:6" s="6" customFormat="1" ht="30" x14ac:dyDescent="0.25">
      <c r="A214" s="5" t="s">
        <v>64</v>
      </c>
      <c r="B214" s="6" t="s">
        <v>170</v>
      </c>
      <c r="C214" s="6" t="s">
        <v>92</v>
      </c>
      <c r="D214" s="16">
        <v>1.9</v>
      </c>
      <c r="E214" s="30"/>
      <c r="F214" s="30">
        <f>D214*E214</f>
        <v>0</v>
      </c>
    </row>
    <row r="216" spans="1:6" s="6" customFormat="1" x14ac:dyDescent="0.25">
      <c r="A216" s="5"/>
      <c r="B216" s="6" t="s">
        <v>171</v>
      </c>
      <c r="D216" s="14"/>
      <c r="E216" s="30"/>
      <c r="F216" s="30"/>
    </row>
    <row r="217" spans="1:6" s="6" customFormat="1" ht="30" x14ac:dyDescent="0.25">
      <c r="A217" s="5"/>
      <c r="B217" s="6" t="s">
        <v>172</v>
      </c>
      <c r="D217" s="14"/>
      <c r="E217" s="30"/>
      <c r="F217" s="30"/>
    </row>
    <row r="218" spans="1:6" s="6" customFormat="1" ht="45" x14ac:dyDescent="0.25">
      <c r="A218" s="5">
        <v>3</v>
      </c>
      <c r="B218" s="6" t="s">
        <v>173</v>
      </c>
      <c r="D218" s="14"/>
      <c r="E218" s="30"/>
      <c r="F218" s="30"/>
    </row>
    <row r="219" spans="1:6" s="6" customFormat="1" ht="45" x14ac:dyDescent="0.25">
      <c r="A219" s="5"/>
      <c r="B219" s="6" t="s">
        <v>174</v>
      </c>
      <c r="D219" s="14"/>
      <c r="E219" s="30"/>
      <c r="F219" s="30"/>
    </row>
    <row r="220" spans="1:6" s="6" customFormat="1" x14ac:dyDescent="0.25">
      <c r="A220" s="5"/>
      <c r="B220" s="6" t="s">
        <v>175</v>
      </c>
      <c r="D220" s="14"/>
      <c r="E220" s="30"/>
      <c r="F220" s="30"/>
    </row>
    <row r="221" spans="1:6" x14ac:dyDescent="0.25">
      <c r="C221" s="1" t="s">
        <v>92</v>
      </c>
      <c r="D221" s="12">
        <v>2.5</v>
      </c>
      <c r="F221" s="28">
        <f>D221*E221</f>
        <v>0</v>
      </c>
    </row>
    <row r="223" spans="1:6" s="6" customFormat="1" ht="30" x14ac:dyDescent="0.25">
      <c r="A223" s="5">
        <v>4</v>
      </c>
      <c r="B223" s="6" t="s">
        <v>176</v>
      </c>
      <c r="D223" s="14"/>
      <c r="E223" s="30"/>
      <c r="F223" s="30"/>
    </row>
    <row r="224" spans="1:6" x14ac:dyDescent="0.25">
      <c r="C224" s="1" t="s">
        <v>92</v>
      </c>
      <c r="D224" s="12">
        <v>2</v>
      </c>
      <c r="F224" s="28">
        <f>D224*E224</f>
        <v>0</v>
      </c>
    </row>
    <row r="226" spans="1:6" s="6" customFormat="1" ht="30" x14ac:dyDescent="0.25">
      <c r="A226" s="5">
        <v>5</v>
      </c>
      <c r="B226" s="6" t="s">
        <v>177</v>
      </c>
      <c r="D226" s="14"/>
      <c r="E226" s="30"/>
      <c r="F226" s="30"/>
    </row>
    <row r="227" spans="1:6" x14ac:dyDescent="0.25">
      <c r="C227" s="1" t="s">
        <v>92</v>
      </c>
      <c r="D227" s="15">
        <v>2.15</v>
      </c>
      <c r="F227" s="28">
        <f>D227*E227</f>
        <v>0</v>
      </c>
    </row>
    <row r="228" spans="1:6" x14ac:dyDescent="0.25">
      <c r="D228" s="15"/>
    </row>
    <row r="229" spans="1:6" x14ac:dyDescent="0.25">
      <c r="A229" s="3">
        <v>6</v>
      </c>
      <c r="B229" s="1" t="s">
        <v>178</v>
      </c>
      <c r="D229" s="15"/>
    </row>
    <row r="230" spans="1:6" x14ac:dyDescent="0.25">
      <c r="C230" s="1" t="s">
        <v>92</v>
      </c>
      <c r="D230" s="15">
        <v>2.15</v>
      </c>
      <c r="F230" s="28">
        <f>D230*E230</f>
        <v>0</v>
      </c>
    </row>
    <row r="234" spans="1:6" x14ac:dyDescent="0.25">
      <c r="A234" s="3" t="s">
        <v>161</v>
      </c>
      <c r="B234" s="1" t="s">
        <v>179</v>
      </c>
      <c r="F234" s="28">
        <f>SUM(F208:F233)</f>
        <v>0</v>
      </c>
    </row>
    <row r="237" spans="1:6" x14ac:dyDescent="0.25">
      <c r="A237" s="3" t="s">
        <v>180</v>
      </c>
      <c r="B237" s="1" t="s">
        <v>181</v>
      </c>
    </row>
    <row r="239" spans="1:6" s="6" customFormat="1" ht="75" x14ac:dyDescent="0.25">
      <c r="A239" s="5"/>
      <c r="B239" s="6" t="s">
        <v>182</v>
      </c>
      <c r="D239" s="14"/>
      <c r="E239" s="30"/>
      <c r="F239" s="30"/>
    </row>
    <row r="240" spans="1:6" s="6" customFormat="1" ht="30" x14ac:dyDescent="0.25">
      <c r="A240" s="5"/>
      <c r="B240" s="6" t="s">
        <v>183</v>
      </c>
      <c r="D240" s="14"/>
      <c r="E240" s="30"/>
      <c r="F240" s="30"/>
    </row>
    <row r="242" spans="1:6" x14ac:dyDescent="0.25">
      <c r="A242" s="3" t="s">
        <v>38</v>
      </c>
      <c r="B242" s="1" t="s">
        <v>39</v>
      </c>
      <c r="C242" s="1" t="s">
        <v>40</v>
      </c>
      <c r="D242" s="12" t="s">
        <v>41</v>
      </c>
      <c r="E242" s="28" t="s">
        <v>42</v>
      </c>
      <c r="F242" s="28" t="s">
        <v>43</v>
      </c>
    </row>
    <row r="243" spans="1:6" s="6" customFormat="1" x14ac:dyDescent="0.25">
      <c r="A243" s="5">
        <v>1</v>
      </c>
      <c r="B243" s="6" t="s">
        <v>184</v>
      </c>
      <c r="D243" s="14"/>
      <c r="E243" s="30"/>
      <c r="F243" s="30"/>
    </row>
    <row r="244" spans="1:6" s="6" customFormat="1" x14ac:dyDescent="0.25">
      <c r="A244" s="5"/>
      <c r="B244" s="6" t="s">
        <v>185</v>
      </c>
      <c r="D244" s="14"/>
      <c r="E244" s="30"/>
      <c r="F244" s="30"/>
    </row>
    <row r="245" spans="1:6" s="6" customFormat="1" ht="30" x14ac:dyDescent="0.25">
      <c r="A245" s="5"/>
      <c r="B245" s="6" t="s">
        <v>186</v>
      </c>
      <c r="D245" s="14"/>
      <c r="E245" s="30"/>
      <c r="F245" s="30"/>
    </row>
    <row r="246" spans="1:6" s="6" customFormat="1" ht="45" x14ac:dyDescent="0.25">
      <c r="A246" s="5"/>
      <c r="B246" s="6" t="s">
        <v>187</v>
      </c>
      <c r="D246" s="14"/>
      <c r="E246" s="30"/>
      <c r="F246" s="30"/>
    </row>
    <row r="247" spans="1:6" s="6" customFormat="1" ht="45" x14ac:dyDescent="0.25">
      <c r="A247" s="5"/>
      <c r="B247" s="6" t="s">
        <v>188</v>
      </c>
      <c r="D247" s="14"/>
      <c r="E247" s="30"/>
      <c r="F247" s="30"/>
    </row>
    <row r="248" spans="1:6" s="6" customFormat="1" x14ac:dyDescent="0.25">
      <c r="A248" s="5"/>
      <c r="B248" s="6" t="s">
        <v>189</v>
      </c>
      <c r="D248" s="14"/>
      <c r="E248" s="30"/>
      <c r="F248" s="30"/>
    </row>
    <row r="249" spans="1:6" s="6" customFormat="1" ht="45" x14ac:dyDescent="0.25">
      <c r="A249" s="5"/>
      <c r="B249" s="6" t="s">
        <v>190</v>
      </c>
      <c r="D249" s="16"/>
      <c r="E249" s="30"/>
      <c r="F249" s="30"/>
    </row>
    <row r="250" spans="1:6" x14ac:dyDescent="0.25">
      <c r="B250" s="1" t="s">
        <v>191</v>
      </c>
      <c r="C250" s="1" t="s">
        <v>145</v>
      </c>
      <c r="D250" s="15">
        <v>0.74</v>
      </c>
      <c r="F250" s="28">
        <f>D250*E250</f>
        <v>0</v>
      </c>
    </row>
    <row r="251" spans="1:6" x14ac:dyDescent="0.25">
      <c r="B251" s="1" t="s">
        <v>192</v>
      </c>
      <c r="C251" s="1" t="s">
        <v>92</v>
      </c>
      <c r="D251" s="15">
        <v>2.72</v>
      </c>
      <c r="F251" s="28">
        <f>D251*E251</f>
        <v>0</v>
      </c>
    </row>
    <row r="252" spans="1:6" s="6" customFormat="1" ht="30" x14ac:dyDescent="0.25">
      <c r="A252" s="5"/>
      <c r="B252" s="6" t="s">
        <v>193</v>
      </c>
      <c r="C252" s="6" t="s">
        <v>194</v>
      </c>
      <c r="D252" s="14">
        <f>0.88*70</f>
        <v>61.6</v>
      </c>
      <c r="E252" s="30"/>
      <c r="F252" s="30">
        <f>D252*E252</f>
        <v>0</v>
      </c>
    </row>
    <row r="255" spans="1:6" s="2" customFormat="1" x14ac:dyDescent="0.25">
      <c r="A255" s="4">
        <v>2</v>
      </c>
      <c r="B255" s="2" t="s">
        <v>184</v>
      </c>
      <c r="D255" s="13"/>
      <c r="E255" s="29"/>
      <c r="F255" s="29"/>
    </row>
    <row r="256" spans="1:6" s="2" customFormat="1" x14ac:dyDescent="0.25">
      <c r="A256" s="4"/>
      <c r="B256" s="2" t="s">
        <v>195</v>
      </c>
      <c r="D256" s="13"/>
      <c r="E256" s="29"/>
      <c r="F256" s="29"/>
    </row>
    <row r="257" spans="1:6" s="2" customFormat="1" ht="30" x14ac:dyDescent="0.25">
      <c r="A257" s="4"/>
      <c r="B257" s="2" t="s">
        <v>186</v>
      </c>
      <c r="D257" s="13"/>
      <c r="E257" s="29"/>
      <c r="F257" s="29"/>
    </row>
    <row r="258" spans="1:6" s="2" customFormat="1" ht="45" x14ac:dyDescent="0.25">
      <c r="A258" s="4"/>
      <c r="B258" s="2" t="s">
        <v>187</v>
      </c>
      <c r="D258" s="13"/>
      <c r="E258" s="29"/>
      <c r="F258" s="29"/>
    </row>
    <row r="259" spans="1:6" s="2" customFormat="1" ht="45" x14ac:dyDescent="0.25">
      <c r="A259" s="4"/>
      <c r="B259" s="2" t="s">
        <v>196</v>
      </c>
      <c r="D259" s="13"/>
      <c r="E259" s="29"/>
      <c r="F259" s="29"/>
    </row>
    <row r="260" spans="1:6" s="2" customFormat="1" x14ac:dyDescent="0.25">
      <c r="A260" s="4"/>
      <c r="B260" s="2" t="s">
        <v>197</v>
      </c>
      <c r="D260" s="13"/>
      <c r="E260" s="29"/>
      <c r="F260" s="29"/>
    </row>
    <row r="261" spans="1:6" s="2" customFormat="1" ht="45" x14ac:dyDescent="0.25">
      <c r="A261" s="4"/>
      <c r="B261" s="2" t="s">
        <v>190</v>
      </c>
      <c r="D261" s="17"/>
      <c r="E261" s="29"/>
      <c r="F261" s="29"/>
    </row>
    <row r="262" spans="1:6" s="2" customFormat="1" x14ac:dyDescent="0.25">
      <c r="A262" s="4"/>
      <c r="B262" s="2" t="s">
        <v>191</v>
      </c>
      <c r="C262" s="2" t="s">
        <v>145</v>
      </c>
      <c r="D262" s="17">
        <v>0.82</v>
      </c>
      <c r="E262" s="29"/>
      <c r="F262" s="29">
        <f>D262*E262</f>
        <v>0</v>
      </c>
    </row>
    <row r="263" spans="1:6" s="2" customFormat="1" x14ac:dyDescent="0.25">
      <c r="A263" s="4"/>
      <c r="B263" s="2" t="s">
        <v>192</v>
      </c>
      <c r="C263" s="2" t="s">
        <v>92</v>
      </c>
      <c r="D263" s="17">
        <v>3.66</v>
      </c>
      <c r="E263" s="29"/>
      <c r="F263" s="29">
        <f>D263*E263</f>
        <v>0</v>
      </c>
    </row>
    <row r="264" spans="1:6" s="2" customFormat="1" ht="30" x14ac:dyDescent="0.25">
      <c r="A264" s="4"/>
      <c r="B264" s="2" t="s">
        <v>198</v>
      </c>
      <c r="C264" s="2" t="s">
        <v>194</v>
      </c>
      <c r="D264" s="17">
        <v>57.4</v>
      </c>
      <c r="E264" s="29"/>
      <c r="F264" s="29">
        <f>D264*E264</f>
        <v>0</v>
      </c>
    </row>
    <row r="265" spans="1:6" s="2" customFormat="1" x14ac:dyDescent="0.25">
      <c r="A265" s="4"/>
      <c r="D265" s="13"/>
      <c r="E265" s="29"/>
      <c r="F265" s="29"/>
    </row>
    <row r="266" spans="1:6" s="2" customFormat="1" x14ac:dyDescent="0.25">
      <c r="A266" s="4"/>
      <c r="D266" s="13"/>
      <c r="E266" s="29"/>
      <c r="F266" s="29"/>
    </row>
    <row r="267" spans="1:6" s="2" customFormat="1" ht="30" x14ac:dyDescent="0.25">
      <c r="A267" s="4">
        <v>3</v>
      </c>
      <c r="B267" s="2" t="s">
        <v>199</v>
      </c>
      <c r="D267" s="13"/>
      <c r="E267" s="29"/>
      <c r="F267" s="29"/>
    </row>
    <row r="268" spans="1:6" s="2" customFormat="1" x14ac:dyDescent="0.25">
      <c r="A268" s="4"/>
      <c r="B268" s="2" t="s">
        <v>200</v>
      </c>
      <c r="D268" s="13"/>
      <c r="E268" s="29"/>
      <c r="F268" s="29"/>
    </row>
    <row r="269" spans="1:6" s="2" customFormat="1" x14ac:dyDescent="0.25">
      <c r="A269" s="4"/>
      <c r="B269" s="2" t="s">
        <v>201</v>
      </c>
      <c r="D269" s="13"/>
      <c r="E269" s="29"/>
      <c r="F269" s="29"/>
    </row>
    <row r="270" spans="1:6" s="2" customFormat="1" ht="30" x14ac:dyDescent="0.25">
      <c r="A270" s="4"/>
      <c r="B270" s="2" t="s">
        <v>202</v>
      </c>
      <c r="D270" s="17"/>
      <c r="E270" s="29"/>
      <c r="F270" s="29"/>
    </row>
    <row r="271" spans="1:6" s="2" customFormat="1" x14ac:dyDescent="0.25">
      <c r="A271" s="4"/>
      <c r="B271" s="2" t="s">
        <v>191</v>
      </c>
      <c r="C271" s="2" t="s">
        <v>145</v>
      </c>
      <c r="D271" s="17">
        <f>0.55*0.6*2.2</f>
        <v>0.72600000000000009</v>
      </c>
      <c r="E271" s="29"/>
      <c r="F271" s="29">
        <f>D271*E271</f>
        <v>0</v>
      </c>
    </row>
    <row r="272" spans="1:6" s="2" customFormat="1" x14ac:dyDescent="0.25">
      <c r="A272" s="4"/>
      <c r="B272" s="2" t="s">
        <v>192</v>
      </c>
      <c r="C272" s="2" t="s">
        <v>92</v>
      </c>
      <c r="D272" s="17">
        <f>2*0.6*2.2</f>
        <v>2.64</v>
      </c>
      <c r="E272" s="29"/>
      <c r="F272" s="29">
        <f>D272*E272</f>
        <v>0</v>
      </c>
    </row>
    <row r="273" spans="1:6" s="2" customFormat="1" x14ac:dyDescent="0.25">
      <c r="A273" s="4"/>
      <c r="B273" s="2" t="s">
        <v>203</v>
      </c>
      <c r="C273" s="2" t="s">
        <v>194</v>
      </c>
      <c r="D273" s="17">
        <f>0.73*70</f>
        <v>51.1</v>
      </c>
      <c r="E273" s="31"/>
      <c r="F273" s="29">
        <f>D273*E273</f>
        <v>0</v>
      </c>
    </row>
    <row r="274" spans="1:6" s="2" customFormat="1" x14ac:dyDescent="0.25">
      <c r="A274" s="4"/>
      <c r="D274" s="17"/>
      <c r="E274" s="29"/>
      <c r="F274" s="29"/>
    </row>
    <row r="275" spans="1:6" s="2" customFormat="1" x14ac:dyDescent="0.25">
      <c r="A275" s="4"/>
      <c r="D275" s="17"/>
      <c r="E275" s="29"/>
      <c r="F275" s="29"/>
    </row>
    <row r="276" spans="1:6" s="2" customFormat="1" ht="30" x14ac:dyDescent="0.25">
      <c r="A276" s="4">
        <v>4</v>
      </c>
      <c r="B276" s="2" t="s">
        <v>204</v>
      </c>
      <c r="D276" s="17"/>
      <c r="E276" s="29"/>
      <c r="F276" s="29"/>
    </row>
    <row r="277" spans="1:6" s="2" customFormat="1" ht="30" x14ac:dyDescent="0.25">
      <c r="A277" s="4"/>
      <c r="B277" s="2" t="s">
        <v>205</v>
      </c>
      <c r="D277" s="17"/>
      <c r="E277" s="29"/>
      <c r="F277" s="29"/>
    </row>
    <row r="278" spans="1:6" s="2" customFormat="1" x14ac:dyDescent="0.25">
      <c r="A278" s="4"/>
      <c r="B278" s="2" t="s">
        <v>206</v>
      </c>
      <c r="D278" s="17"/>
      <c r="E278" s="29"/>
      <c r="F278" s="29"/>
    </row>
    <row r="279" spans="1:6" s="2" customFormat="1" x14ac:dyDescent="0.25">
      <c r="A279" s="4"/>
      <c r="B279" s="2" t="s">
        <v>191</v>
      </c>
      <c r="C279" s="2" t="s">
        <v>145</v>
      </c>
      <c r="D279" s="17">
        <v>0.87</v>
      </c>
      <c r="E279" s="29"/>
      <c r="F279" s="29">
        <f>D279*E279</f>
        <v>0</v>
      </c>
    </row>
    <row r="280" spans="1:6" s="2" customFormat="1" x14ac:dyDescent="0.25">
      <c r="A280" s="4"/>
      <c r="B280" s="2" t="s">
        <v>192</v>
      </c>
      <c r="C280" s="2" t="s">
        <v>92</v>
      </c>
      <c r="D280" s="17">
        <v>2</v>
      </c>
      <c r="E280" s="29"/>
      <c r="F280" s="29">
        <f>D280*E280</f>
        <v>0</v>
      </c>
    </row>
    <row r="281" spans="1:6" s="2" customFormat="1" x14ac:dyDescent="0.25">
      <c r="A281" s="4"/>
      <c r="B281" s="2" t="s">
        <v>207</v>
      </c>
      <c r="C281" s="2" t="s">
        <v>194</v>
      </c>
      <c r="D281" s="17">
        <v>93.1</v>
      </c>
      <c r="E281" s="29"/>
      <c r="F281" s="29">
        <f>D281*E281</f>
        <v>0</v>
      </c>
    </row>
    <row r="282" spans="1:6" s="2" customFormat="1" x14ac:dyDescent="0.25">
      <c r="A282" s="4"/>
      <c r="D282" s="17"/>
      <c r="E282" s="29"/>
      <c r="F282" s="29"/>
    </row>
    <row r="283" spans="1:6" s="2" customFormat="1" ht="30" x14ac:dyDescent="0.25">
      <c r="A283" s="4">
        <v>5</v>
      </c>
      <c r="B283" s="2" t="s">
        <v>208</v>
      </c>
      <c r="D283" s="17"/>
      <c r="E283" s="29"/>
      <c r="F283" s="29"/>
    </row>
    <row r="284" spans="1:6" s="2" customFormat="1" x14ac:dyDescent="0.25">
      <c r="A284" s="4"/>
      <c r="B284" s="2" t="s">
        <v>191</v>
      </c>
      <c r="C284" s="2" t="s">
        <v>145</v>
      </c>
      <c r="D284" s="17">
        <v>0.53</v>
      </c>
      <c r="E284" s="29"/>
      <c r="F284" s="29">
        <f>D284*E284</f>
        <v>0</v>
      </c>
    </row>
    <row r="285" spans="1:6" s="2" customFormat="1" x14ac:dyDescent="0.25">
      <c r="A285" s="4"/>
      <c r="B285" s="2" t="s">
        <v>192</v>
      </c>
      <c r="C285" s="2" t="s">
        <v>92</v>
      </c>
      <c r="D285" s="17">
        <v>1</v>
      </c>
      <c r="E285" s="29"/>
      <c r="F285" s="29">
        <f>D285*E285</f>
        <v>0</v>
      </c>
    </row>
    <row r="286" spans="1:6" s="2" customFormat="1" x14ac:dyDescent="0.25">
      <c r="A286" s="4"/>
      <c r="B286" s="2" t="s">
        <v>209</v>
      </c>
      <c r="C286" s="2" t="s">
        <v>194</v>
      </c>
      <c r="D286" s="17">
        <v>37.1</v>
      </c>
      <c r="E286" s="29"/>
      <c r="F286" s="29">
        <f>D286*E286</f>
        <v>0</v>
      </c>
    </row>
    <row r="287" spans="1:6" s="2" customFormat="1" x14ac:dyDescent="0.25">
      <c r="A287" s="4"/>
      <c r="D287" s="13"/>
      <c r="E287" s="29"/>
      <c r="F287" s="29"/>
    </row>
    <row r="288" spans="1:6" s="2" customFormat="1" x14ac:dyDescent="0.25">
      <c r="A288" s="4"/>
      <c r="D288" s="13"/>
      <c r="E288" s="29"/>
      <c r="F288" s="29"/>
    </row>
    <row r="289" spans="1:6" s="2" customFormat="1" ht="30" x14ac:dyDescent="0.25">
      <c r="A289" s="4">
        <v>6</v>
      </c>
      <c r="B289" s="2" t="s">
        <v>210</v>
      </c>
      <c r="D289" s="13"/>
      <c r="E289" s="29"/>
      <c r="F289" s="29"/>
    </row>
    <row r="290" spans="1:6" s="2" customFormat="1" ht="60" x14ac:dyDescent="0.25">
      <c r="A290" s="4"/>
      <c r="B290" s="2" t="s">
        <v>211</v>
      </c>
      <c r="D290" s="17"/>
      <c r="E290" s="31"/>
      <c r="F290" s="29"/>
    </row>
    <row r="291" spans="1:6" s="2" customFormat="1" ht="30" x14ac:dyDescent="0.25">
      <c r="A291" s="4"/>
      <c r="B291" s="2" t="s">
        <v>212</v>
      </c>
      <c r="D291" s="17"/>
      <c r="E291" s="29"/>
      <c r="F291" s="29"/>
    </row>
    <row r="292" spans="1:6" s="2" customFormat="1" x14ac:dyDescent="0.25">
      <c r="A292" s="4"/>
      <c r="B292" s="2" t="s">
        <v>191</v>
      </c>
      <c r="C292" s="2" t="s">
        <v>145</v>
      </c>
      <c r="D292" s="17">
        <v>1.62</v>
      </c>
      <c r="E292" s="29"/>
      <c r="F292" s="29">
        <f>D292*E292</f>
        <v>0</v>
      </c>
    </row>
    <row r="293" spans="1:6" s="2" customFormat="1" x14ac:dyDescent="0.25">
      <c r="A293" s="4"/>
      <c r="B293" s="2" t="s">
        <v>192</v>
      </c>
      <c r="C293" s="2" t="s">
        <v>92</v>
      </c>
      <c r="D293" s="17">
        <v>17.100000000000001</v>
      </c>
      <c r="E293" s="29"/>
      <c r="F293" s="29">
        <f>D293*E293</f>
        <v>0</v>
      </c>
    </row>
    <row r="294" spans="1:6" s="2" customFormat="1" x14ac:dyDescent="0.25">
      <c r="A294" s="4"/>
      <c r="B294" s="2" t="s">
        <v>213</v>
      </c>
      <c r="C294" s="2" t="s">
        <v>194</v>
      </c>
      <c r="D294" s="17">
        <v>162.19</v>
      </c>
      <c r="E294" s="29"/>
      <c r="F294" s="29">
        <f>D294*E294</f>
        <v>0</v>
      </c>
    </row>
    <row r="295" spans="1:6" s="2" customFormat="1" x14ac:dyDescent="0.25">
      <c r="A295" s="4"/>
      <c r="D295" s="17"/>
      <c r="E295" s="29"/>
      <c r="F295" s="29"/>
    </row>
    <row r="296" spans="1:6" s="2" customFormat="1" x14ac:dyDescent="0.25">
      <c r="A296" s="4"/>
      <c r="D296" s="13"/>
      <c r="E296" s="29"/>
      <c r="F296" s="29"/>
    </row>
    <row r="297" spans="1:6" s="2" customFormat="1" ht="45" x14ac:dyDescent="0.25">
      <c r="A297" s="4">
        <v>7</v>
      </c>
      <c r="B297" s="2" t="s">
        <v>214</v>
      </c>
      <c r="D297" s="17"/>
      <c r="E297" s="29"/>
      <c r="F297" s="29"/>
    </row>
    <row r="298" spans="1:6" s="2" customFormat="1" x14ac:dyDescent="0.25">
      <c r="A298" s="4"/>
      <c r="B298" s="2" t="s">
        <v>215</v>
      </c>
      <c r="D298" s="17"/>
      <c r="E298" s="29"/>
      <c r="F298" s="29"/>
    </row>
    <row r="299" spans="1:6" s="2" customFormat="1" x14ac:dyDescent="0.25">
      <c r="A299" s="4"/>
      <c r="B299" s="2" t="s">
        <v>191</v>
      </c>
      <c r="C299" s="2" t="s">
        <v>145</v>
      </c>
      <c r="D299" s="17">
        <v>0.37</v>
      </c>
      <c r="E299" s="29"/>
      <c r="F299" s="29">
        <f>D299*E299</f>
        <v>0</v>
      </c>
    </row>
    <row r="300" spans="1:6" s="2" customFormat="1" x14ac:dyDescent="0.25">
      <c r="A300" s="4"/>
      <c r="B300" s="2" t="s">
        <v>192</v>
      </c>
      <c r="C300" s="2" t="s">
        <v>92</v>
      </c>
      <c r="D300" s="17">
        <v>4.16</v>
      </c>
      <c r="E300" s="29"/>
      <c r="F300" s="29">
        <f>D300*E300</f>
        <v>0</v>
      </c>
    </row>
    <row r="301" spans="1:6" s="2" customFormat="1" ht="30" x14ac:dyDescent="0.25">
      <c r="A301" s="4"/>
      <c r="B301" s="2" t="s">
        <v>216</v>
      </c>
      <c r="C301" s="2" t="s">
        <v>194</v>
      </c>
      <c r="D301" s="17">
        <v>37</v>
      </c>
      <c r="E301" s="29"/>
      <c r="F301" s="29">
        <f>D301*E301</f>
        <v>0</v>
      </c>
    </row>
    <row r="302" spans="1:6" s="2" customFormat="1" x14ac:dyDescent="0.25">
      <c r="A302" s="4"/>
      <c r="D302" s="17"/>
      <c r="E302" s="29"/>
      <c r="F302" s="29"/>
    </row>
    <row r="303" spans="1:6" s="2" customFormat="1" x14ac:dyDescent="0.25">
      <c r="A303" s="4"/>
      <c r="D303" s="17"/>
      <c r="E303" s="29"/>
      <c r="F303" s="29"/>
    </row>
    <row r="304" spans="1:6" s="2" customFormat="1" ht="30" x14ac:dyDescent="0.25">
      <c r="A304" s="4">
        <v>8</v>
      </c>
      <c r="B304" s="2" t="s">
        <v>217</v>
      </c>
      <c r="D304" s="17"/>
      <c r="E304" s="29"/>
      <c r="F304" s="29"/>
    </row>
    <row r="305" spans="1:6" s="2" customFormat="1" x14ac:dyDescent="0.25">
      <c r="A305" s="4"/>
      <c r="B305" s="2" t="s">
        <v>215</v>
      </c>
      <c r="D305" s="17"/>
      <c r="E305" s="29"/>
      <c r="F305" s="29"/>
    </row>
    <row r="306" spans="1:6" s="2" customFormat="1" ht="30" x14ac:dyDescent="0.25">
      <c r="A306" s="4"/>
      <c r="B306" s="2" t="s">
        <v>218</v>
      </c>
      <c r="D306" s="17"/>
      <c r="E306" s="29"/>
      <c r="F306" s="29"/>
    </row>
    <row r="307" spans="1:6" s="2" customFormat="1" ht="30" x14ac:dyDescent="0.25">
      <c r="A307" s="4"/>
      <c r="B307" s="2" t="s">
        <v>219</v>
      </c>
      <c r="D307" s="17"/>
      <c r="E307" s="29"/>
      <c r="F307" s="29"/>
    </row>
    <row r="308" spans="1:6" s="2" customFormat="1" x14ac:dyDescent="0.25">
      <c r="A308" s="4"/>
      <c r="B308" s="2" t="s">
        <v>191</v>
      </c>
      <c r="C308" s="2" t="s">
        <v>145</v>
      </c>
      <c r="D308" s="17">
        <v>0.39</v>
      </c>
      <c r="E308" s="29"/>
      <c r="F308" s="29">
        <f>D308*E308</f>
        <v>0</v>
      </c>
    </row>
    <row r="309" spans="1:6" s="2" customFormat="1" x14ac:dyDescent="0.25">
      <c r="A309" s="4"/>
      <c r="B309" s="2" t="s">
        <v>192</v>
      </c>
      <c r="C309" s="2" t="s">
        <v>92</v>
      </c>
      <c r="D309" s="17">
        <v>4.71</v>
      </c>
      <c r="E309" s="29"/>
      <c r="F309" s="29">
        <f>D309*E309</f>
        <v>0</v>
      </c>
    </row>
    <row r="310" spans="1:6" s="2" customFormat="1" ht="30" x14ac:dyDescent="0.25">
      <c r="A310" s="4"/>
      <c r="B310" s="2" t="s">
        <v>216</v>
      </c>
      <c r="C310" s="2" t="s">
        <v>194</v>
      </c>
      <c r="D310" s="17">
        <v>39</v>
      </c>
      <c r="E310" s="29"/>
      <c r="F310" s="29">
        <f>D310*E310</f>
        <v>0</v>
      </c>
    </row>
    <row r="311" spans="1:6" s="2" customFormat="1" x14ac:dyDescent="0.25">
      <c r="A311" s="4"/>
      <c r="D311" s="13"/>
      <c r="E311" s="29"/>
      <c r="F311" s="29"/>
    </row>
    <row r="312" spans="1:6" s="2" customFormat="1" x14ac:dyDescent="0.25">
      <c r="A312" s="4"/>
      <c r="D312" s="13"/>
      <c r="E312" s="29"/>
      <c r="F312" s="29"/>
    </row>
    <row r="313" spans="1:6" s="2" customFormat="1" ht="30" x14ac:dyDescent="0.25">
      <c r="A313" s="4">
        <v>9</v>
      </c>
      <c r="B313" s="2" t="s">
        <v>220</v>
      </c>
      <c r="D313" s="13"/>
      <c r="E313" s="29"/>
      <c r="F313" s="29"/>
    </row>
    <row r="314" spans="1:6" s="2" customFormat="1" x14ac:dyDescent="0.25">
      <c r="A314" s="4"/>
      <c r="B314" s="2" t="s">
        <v>215</v>
      </c>
      <c r="D314" s="13"/>
      <c r="E314" s="29"/>
      <c r="F314" s="29"/>
    </row>
    <row r="315" spans="1:6" s="2" customFormat="1" ht="30" x14ac:dyDescent="0.25">
      <c r="A315" s="4"/>
      <c r="B315" s="2" t="s">
        <v>221</v>
      </c>
      <c r="D315" s="17"/>
      <c r="E315" s="29"/>
      <c r="F315" s="29"/>
    </row>
    <row r="316" spans="1:6" s="2" customFormat="1" ht="30" x14ac:dyDescent="0.25">
      <c r="A316" s="4"/>
      <c r="B316" s="2" t="s">
        <v>222</v>
      </c>
      <c r="D316" s="17"/>
      <c r="E316" s="29"/>
      <c r="F316" s="29"/>
    </row>
    <row r="317" spans="1:6" s="2" customFormat="1" ht="30" x14ac:dyDescent="0.25">
      <c r="A317" s="4"/>
      <c r="B317" s="2" t="s">
        <v>219</v>
      </c>
      <c r="D317" s="17"/>
      <c r="E317" s="31"/>
      <c r="F317" s="29"/>
    </row>
    <row r="318" spans="1:6" s="2" customFormat="1" ht="45" x14ac:dyDescent="0.25">
      <c r="A318" s="4"/>
      <c r="B318" s="2" t="s">
        <v>223</v>
      </c>
      <c r="D318" s="17"/>
      <c r="E318" s="29"/>
      <c r="F318" s="29"/>
    </row>
    <row r="319" spans="1:6" s="2" customFormat="1" x14ac:dyDescent="0.25">
      <c r="A319" s="4"/>
      <c r="B319" s="2" t="s">
        <v>191</v>
      </c>
      <c r="C319" s="2" t="s">
        <v>145</v>
      </c>
      <c r="D319" s="17">
        <v>0.39</v>
      </c>
      <c r="E319" s="29"/>
      <c r="F319" s="29">
        <f>D319*E319</f>
        <v>0</v>
      </c>
    </row>
    <row r="320" spans="1:6" s="2" customFormat="1" x14ac:dyDescent="0.25">
      <c r="A320" s="4"/>
      <c r="B320" s="2" t="s">
        <v>192</v>
      </c>
      <c r="C320" s="2" t="s">
        <v>92</v>
      </c>
      <c r="D320" s="17">
        <v>4.71</v>
      </c>
      <c r="E320" s="29"/>
      <c r="F320" s="29">
        <f>D320*E320</f>
        <v>0</v>
      </c>
    </row>
    <row r="321" spans="1:6" s="2" customFormat="1" ht="30" x14ac:dyDescent="0.25">
      <c r="A321" s="4"/>
      <c r="B321" s="2" t="s">
        <v>216</v>
      </c>
      <c r="C321" s="2" t="s">
        <v>194</v>
      </c>
      <c r="D321" s="17">
        <v>39</v>
      </c>
      <c r="E321" s="29"/>
      <c r="F321" s="29">
        <f>D321*E321</f>
        <v>0</v>
      </c>
    </row>
    <row r="322" spans="1:6" s="2" customFormat="1" x14ac:dyDescent="0.25">
      <c r="A322" s="4"/>
      <c r="D322" s="17"/>
      <c r="E322" s="29"/>
      <c r="F322" s="29"/>
    </row>
    <row r="323" spans="1:6" s="2" customFormat="1" x14ac:dyDescent="0.25">
      <c r="A323" s="4"/>
      <c r="D323" s="13"/>
      <c r="E323" s="29"/>
      <c r="F323" s="29"/>
    </row>
    <row r="324" spans="1:6" s="2" customFormat="1" x14ac:dyDescent="0.25">
      <c r="A324" s="4"/>
      <c r="D324" s="13"/>
      <c r="E324" s="29"/>
      <c r="F324" s="29"/>
    </row>
    <row r="325" spans="1:6" s="2" customFormat="1" x14ac:dyDescent="0.25">
      <c r="A325" s="4" t="s">
        <v>180</v>
      </c>
      <c r="B325" s="2" t="s">
        <v>224</v>
      </c>
      <c r="D325" s="13"/>
      <c r="E325" s="29"/>
      <c r="F325" s="29">
        <f>SUM(F243:F324)</f>
        <v>0</v>
      </c>
    </row>
    <row r="326" spans="1:6" s="2" customFormat="1" x14ac:dyDescent="0.25">
      <c r="A326" s="4"/>
      <c r="D326" s="13"/>
      <c r="E326" s="29"/>
      <c r="F326" s="29"/>
    </row>
    <row r="327" spans="1:6" s="2" customFormat="1" x14ac:dyDescent="0.25">
      <c r="A327" s="4"/>
      <c r="D327" s="13"/>
      <c r="E327" s="29"/>
      <c r="F327" s="29"/>
    </row>
    <row r="328" spans="1:6" s="2" customFormat="1" x14ac:dyDescent="0.25">
      <c r="A328" s="4" t="s">
        <v>225</v>
      </c>
      <c r="B328" s="2" t="s">
        <v>226</v>
      </c>
      <c r="D328" s="13"/>
      <c r="E328" s="29"/>
      <c r="F328" s="29"/>
    </row>
    <row r="329" spans="1:6" s="2" customFormat="1" x14ac:dyDescent="0.25">
      <c r="A329" s="4"/>
      <c r="D329" s="13"/>
      <c r="E329" s="29"/>
      <c r="F329" s="29"/>
    </row>
    <row r="330" spans="1:6" s="2" customFormat="1" x14ac:dyDescent="0.25">
      <c r="A330" s="4" t="s">
        <v>38</v>
      </c>
      <c r="B330" s="2" t="s">
        <v>39</v>
      </c>
      <c r="C330" s="2" t="s">
        <v>40</v>
      </c>
      <c r="D330" s="13" t="s">
        <v>41</v>
      </c>
      <c r="E330" s="29" t="s">
        <v>42</v>
      </c>
      <c r="F330" s="29" t="s">
        <v>43</v>
      </c>
    </row>
    <row r="331" spans="1:6" s="2" customFormat="1" ht="30" x14ac:dyDescent="0.25">
      <c r="A331" s="4">
        <v>1</v>
      </c>
      <c r="B331" s="2" t="s">
        <v>227</v>
      </c>
      <c r="D331" s="13"/>
      <c r="E331" s="29"/>
      <c r="F331" s="29"/>
    </row>
    <row r="332" spans="1:6" s="2" customFormat="1" x14ac:dyDescent="0.25">
      <c r="A332" s="4"/>
      <c r="B332" s="2" t="s">
        <v>228</v>
      </c>
      <c r="D332" s="13"/>
      <c r="E332" s="29"/>
      <c r="F332" s="29"/>
    </row>
    <row r="333" spans="1:6" s="2" customFormat="1" x14ac:dyDescent="0.25">
      <c r="A333" s="4" t="s">
        <v>58</v>
      </c>
      <c r="B333" s="2" t="s">
        <v>135</v>
      </c>
      <c r="C333" s="2" t="s">
        <v>61</v>
      </c>
      <c r="D333" s="13">
        <v>2</v>
      </c>
      <c r="E333" s="29"/>
      <c r="F333" s="29">
        <f>D333*E333</f>
        <v>0</v>
      </c>
    </row>
    <row r="334" spans="1:6" s="2" customFormat="1" x14ac:dyDescent="0.25">
      <c r="A334" s="4" t="s">
        <v>62</v>
      </c>
      <c r="B334" s="2" t="s">
        <v>136</v>
      </c>
      <c r="C334" s="2" t="s">
        <v>61</v>
      </c>
      <c r="D334" s="13">
        <v>2</v>
      </c>
      <c r="E334" s="29"/>
      <c r="F334" s="29">
        <f>D334*E334</f>
        <v>0</v>
      </c>
    </row>
    <row r="335" spans="1:6" s="2" customFormat="1" x14ac:dyDescent="0.25">
      <c r="A335" s="4"/>
      <c r="D335" s="13"/>
      <c r="E335" s="29"/>
      <c r="F335" s="29"/>
    </row>
    <row r="336" spans="1:6" s="2" customFormat="1" ht="60" x14ac:dyDescent="0.25">
      <c r="A336" s="4">
        <v>2</v>
      </c>
      <c r="B336" s="2" t="s">
        <v>229</v>
      </c>
      <c r="D336" s="17"/>
      <c r="E336" s="29"/>
      <c r="F336" s="29"/>
    </row>
    <row r="337" spans="1:6" s="2" customFormat="1" x14ac:dyDescent="0.25">
      <c r="A337" s="4"/>
      <c r="B337" s="2" t="s">
        <v>230</v>
      </c>
      <c r="D337" s="17"/>
      <c r="E337" s="29"/>
      <c r="F337" s="29"/>
    </row>
    <row r="338" spans="1:6" s="2" customFormat="1" x14ac:dyDescent="0.25">
      <c r="A338" s="4"/>
      <c r="B338" s="2" t="s">
        <v>231</v>
      </c>
      <c r="D338" s="17"/>
      <c r="E338" s="29"/>
      <c r="F338" s="29"/>
    </row>
    <row r="339" spans="1:6" s="2" customFormat="1" x14ac:dyDescent="0.25">
      <c r="A339" s="4"/>
      <c r="C339" s="2" t="s">
        <v>145</v>
      </c>
      <c r="D339" s="17">
        <v>0.88</v>
      </c>
      <c r="E339" s="29"/>
      <c r="F339" s="29">
        <f>D339*E339</f>
        <v>0</v>
      </c>
    </row>
    <row r="340" spans="1:6" s="2" customFormat="1" x14ac:dyDescent="0.25">
      <c r="A340" s="4"/>
      <c r="D340" s="13"/>
      <c r="E340" s="29"/>
      <c r="F340" s="29"/>
    </row>
    <row r="341" spans="1:6" s="2" customFormat="1" ht="45" x14ac:dyDescent="0.25">
      <c r="A341" s="4">
        <v>3</v>
      </c>
      <c r="B341" s="2" t="s">
        <v>232</v>
      </c>
      <c r="D341" s="13"/>
      <c r="E341" s="29"/>
      <c r="F341" s="29"/>
    </row>
    <row r="342" spans="1:6" s="2" customFormat="1" x14ac:dyDescent="0.25">
      <c r="A342" s="4"/>
      <c r="C342" s="2" t="s">
        <v>92</v>
      </c>
      <c r="D342" s="13">
        <v>10</v>
      </c>
      <c r="E342" s="29"/>
      <c r="F342" s="29">
        <f>D342*E342</f>
        <v>0</v>
      </c>
    </row>
    <row r="343" spans="1:6" s="2" customFormat="1" x14ac:dyDescent="0.25">
      <c r="A343" s="4"/>
      <c r="D343" s="13"/>
      <c r="E343" s="29"/>
      <c r="F343" s="29"/>
    </row>
    <row r="344" spans="1:6" s="2" customFormat="1" ht="45" x14ac:dyDescent="0.25">
      <c r="A344" s="4">
        <v>4</v>
      </c>
      <c r="B344" s="2" t="s">
        <v>233</v>
      </c>
      <c r="D344" s="13"/>
      <c r="E344" s="29"/>
      <c r="F344" s="29"/>
    </row>
    <row r="345" spans="1:6" s="2" customFormat="1" x14ac:dyDescent="0.25">
      <c r="A345" s="4"/>
      <c r="C345" s="2" t="s">
        <v>92</v>
      </c>
      <c r="D345" s="13">
        <v>15</v>
      </c>
      <c r="E345" s="29"/>
      <c r="F345" s="29">
        <f>D345*E345</f>
        <v>0</v>
      </c>
    </row>
    <row r="346" spans="1:6" s="2" customFormat="1" x14ac:dyDescent="0.25">
      <c r="A346" s="4"/>
      <c r="D346" s="13"/>
      <c r="E346" s="29"/>
      <c r="F346" s="29"/>
    </row>
    <row r="347" spans="1:6" s="2" customFormat="1" ht="60" x14ac:dyDescent="0.25">
      <c r="A347" s="4">
        <v>5</v>
      </c>
      <c r="B347" s="2" t="s">
        <v>234</v>
      </c>
      <c r="D347" s="13"/>
      <c r="E347" s="29"/>
      <c r="F347" s="29"/>
    </row>
    <row r="348" spans="1:6" s="2" customFormat="1" x14ac:dyDescent="0.25">
      <c r="A348" s="4"/>
      <c r="C348" s="2" t="s">
        <v>92</v>
      </c>
      <c r="D348" s="13">
        <v>10</v>
      </c>
      <c r="E348" s="29"/>
      <c r="F348" s="29">
        <f>D348*E348</f>
        <v>0</v>
      </c>
    </row>
    <row r="349" spans="1:6" s="2" customFormat="1" x14ac:dyDescent="0.25">
      <c r="A349" s="4"/>
      <c r="D349" s="13"/>
      <c r="E349" s="29"/>
      <c r="F349" s="29"/>
    </row>
    <row r="350" spans="1:6" s="2" customFormat="1" ht="45" x14ac:dyDescent="0.25">
      <c r="A350" s="4">
        <v>6</v>
      </c>
      <c r="B350" s="2" t="s">
        <v>235</v>
      </c>
      <c r="D350" s="13"/>
      <c r="E350" s="29"/>
      <c r="F350" s="29"/>
    </row>
    <row r="351" spans="1:6" s="2" customFormat="1" x14ac:dyDescent="0.25">
      <c r="A351" s="4"/>
      <c r="C351" s="2" t="s">
        <v>236</v>
      </c>
      <c r="D351" s="13">
        <v>10</v>
      </c>
      <c r="E351" s="29"/>
      <c r="F351" s="29">
        <f>D351*E351</f>
        <v>0</v>
      </c>
    </row>
    <row r="352" spans="1:6" s="2" customFormat="1" x14ac:dyDescent="0.25">
      <c r="A352" s="4"/>
      <c r="D352" s="13"/>
      <c r="E352" s="29"/>
      <c r="F352" s="29"/>
    </row>
    <row r="353" spans="1:6" s="2" customFormat="1" ht="45" x14ac:dyDescent="0.25">
      <c r="A353" s="4">
        <v>7</v>
      </c>
      <c r="B353" s="2" t="s">
        <v>237</v>
      </c>
      <c r="D353" s="13"/>
      <c r="E353" s="29"/>
      <c r="F353" s="29"/>
    </row>
    <row r="354" spans="1:6" s="2" customFormat="1" x14ac:dyDescent="0.25">
      <c r="A354" s="4"/>
      <c r="C354" s="2" t="s">
        <v>92</v>
      </c>
      <c r="D354" s="13">
        <v>3</v>
      </c>
      <c r="E354" s="29"/>
      <c r="F354" s="29">
        <f>D354*E354</f>
        <v>0</v>
      </c>
    </row>
    <row r="355" spans="1:6" s="2" customFormat="1" x14ac:dyDescent="0.25">
      <c r="A355" s="4"/>
      <c r="D355" s="13"/>
      <c r="E355" s="29"/>
      <c r="F355" s="29"/>
    </row>
    <row r="356" spans="1:6" s="2" customFormat="1" x14ac:dyDescent="0.25">
      <c r="A356" s="4">
        <v>8</v>
      </c>
      <c r="B356" s="2" t="s">
        <v>238</v>
      </c>
      <c r="D356" s="13"/>
      <c r="E356" s="29"/>
      <c r="F356" s="29"/>
    </row>
    <row r="357" spans="1:6" s="2" customFormat="1" ht="30" x14ac:dyDescent="0.25">
      <c r="A357" s="4"/>
      <c r="B357" s="2" t="s">
        <v>239</v>
      </c>
      <c r="D357" s="13"/>
      <c r="E357" s="29"/>
      <c r="F357" s="29"/>
    </row>
    <row r="358" spans="1:6" s="2" customFormat="1" ht="30" x14ac:dyDescent="0.25">
      <c r="A358" s="4"/>
      <c r="B358" s="2" t="s">
        <v>240</v>
      </c>
      <c r="D358" s="13"/>
      <c r="E358" s="29"/>
      <c r="F358" s="29"/>
    </row>
    <row r="359" spans="1:6" s="2" customFormat="1" x14ac:dyDescent="0.25">
      <c r="A359" s="4"/>
      <c r="C359" s="2" t="s">
        <v>92</v>
      </c>
      <c r="D359" s="13">
        <v>15</v>
      </c>
      <c r="E359" s="29"/>
      <c r="F359" s="29">
        <f>D359*E359</f>
        <v>0</v>
      </c>
    </row>
    <row r="360" spans="1:6" s="2" customFormat="1" x14ac:dyDescent="0.25">
      <c r="A360" s="4"/>
      <c r="D360" s="13"/>
      <c r="E360" s="29"/>
      <c r="F360" s="29"/>
    </row>
    <row r="361" spans="1:6" s="2" customFormat="1" ht="45" x14ac:dyDescent="0.25">
      <c r="A361" s="4">
        <v>9</v>
      </c>
      <c r="B361" s="2" t="s">
        <v>241</v>
      </c>
      <c r="D361" s="13"/>
      <c r="E361" s="29"/>
      <c r="F361" s="29"/>
    </row>
    <row r="362" spans="1:6" s="2" customFormat="1" x14ac:dyDescent="0.25">
      <c r="A362" s="4"/>
      <c r="C362" s="2" t="s">
        <v>92</v>
      </c>
      <c r="D362" s="13">
        <v>25</v>
      </c>
      <c r="E362" s="29"/>
      <c r="F362" s="29">
        <f>D362*E362</f>
        <v>0</v>
      </c>
    </row>
    <row r="363" spans="1:6" s="2" customFormat="1" x14ac:dyDescent="0.25">
      <c r="A363" s="4"/>
      <c r="D363" s="13"/>
      <c r="E363" s="29"/>
      <c r="F363" s="29"/>
    </row>
    <row r="364" spans="1:6" s="2" customFormat="1" ht="30" x14ac:dyDescent="0.25">
      <c r="A364" s="4">
        <v>10</v>
      </c>
      <c r="B364" s="2" t="s">
        <v>242</v>
      </c>
      <c r="D364" s="17"/>
      <c r="E364" s="29"/>
      <c r="F364" s="29"/>
    </row>
    <row r="365" spans="1:6" s="2" customFormat="1" x14ac:dyDescent="0.25">
      <c r="A365" s="4"/>
      <c r="C365" s="2" t="s">
        <v>92</v>
      </c>
      <c r="D365" s="17">
        <v>2.63</v>
      </c>
      <c r="E365" s="29"/>
      <c r="F365" s="29">
        <f>D365*E365</f>
        <v>0</v>
      </c>
    </row>
    <row r="366" spans="1:6" s="2" customFormat="1" x14ac:dyDescent="0.25">
      <c r="A366" s="4"/>
      <c r="D366" s="13"/>
      <c r="E366" s="29"/>
      <c r="F366" s="29"/>
    </row>
    <row r="367" spans="1:6" s="2" customFormat="1" x14ac:dyDescent="0.25">
      <c r="A367" s="4"/>
      <c r="D367" s="13"/>
      <c r="E367" s="29"/>
      <c r="F367" s="29"/>
    </row>
    <row r="368" spans="1:6" s="2" customFormat="1" x14ac:dyDescent="0.25">
      <c r="A368" s="4"/>
      <c r="D368" s="13"/>
      <c r="E368" s="29"/>
      <c r="F368" s="29"/>
    </row>
    <row r="369" spans="1:6" s="2" customFormat="1" x14ac:dyDescent="0.25">
      <c r="A369" s="4" t="s">
        <v>225</v>
      </c>
      <c r="B369" s="2" t="s">
        <v>243</v>
      </c>
      <c r="D369" s="13"/>
      <c r="E369" s="29"/>
      <c r="F369" s="29">
        <f>SUM(F333:F368)</f>
        <v>0</v>
      </c>
    </row>
    <row r="370" spans="1:6" s="2" customFormat="1" x14ac:dyDescent="0.25">
      <c r="A370" s="4"/>
      <c r="D370" s="13"/>
      <c r="E370" s="29"/>
      <c r="F370" s="29"/>
    </row>
    <row r="371" spans="1:6" s="2" customFormat="1" x14ac:dyDescent="0.25">
      <c r="A371" s="4" t="s">
        <v>244</v>
      </c>
      <c r="B371" s="2" t="s">
        <v>245</v>
      </c>
      <c r="D371" s="13"/>
      <c r="E371" s="29"/>
      <c r="F371" s="29"/>
    </row>
    <row r="372" spans="1:6" s="2" customFormat="1" x14ac:dyDescent="0.25">
      <c r="A372" s="4"/>
      <c r="D372" s="13"/>
      <c r="E372" s="29"/>
      <c r="F372" s="29"/>
    </row>
    <row r="373" spans="1:6" s="2" customFormat="1" ht="45" x14ac:dyDescent="0.25">
      <c r="A373" s="4"/>
      <c r="B373" s="2" t="s">
        <v>246</v>
      </c>
      <c r="D373" s="13"/>
      <c r="E373" s="29"/>
      <c r="F373" s="29"/>
    </row>
    <row r="374" spans="1:6" s="2" customFormat="1" x14ac:dyDescent="0.25">
      <c r="A374" s="4"/>
      <c r="D374" s="13"/>
      <c r="E374" s="29"/>
      <c r="F374" s="29"/>
    </row>
    <row r="375" spans="1:6" s="2" customFormat="1" x14ac:dyDescent="0.25">
      <c r="A375" s="4" t="s">
        <v>38</v>
      </c>
      <c r="B375" s="2" t="s">
        <v>39</v>
      </c>
      <c r="C375" s="2" t="s">
        <v>40</v>
      </c>
      <c r="D375" s="13" t="s">
        <v>41</v>
      </c>
      <c r="E375" s="29" t="s">
        <v>42</v>
      </c>
      <c r="F375" s="29" t="s">
        <v>43</v>
      </c>
    </row>
    <row r="376" spans="1:6" s="2" customFormat="1" ht="30" x14ac:dyDescent="0.25">
      <c r="A376" s="4">
        <v>1</v>
      </c>
      <c r="B376" s="2" t="s">
        <v>247</v>
      </c>
      <c r="D376" s="13"/>
      <c r="E376" s="29"/>
      <c r="F376" s="29"/>
    </row>
    <row r="377" spans="1:6" s="2" customFormat="1" x14ac:dyDescent="0.25">
      <c r="A377" s="4"/>
      <c r="B377" s="2" t="s">
        <v>248</v>
      </c>
      <c r="D377" s="13"/>
      <c r="E377" s="29"/>
      <c r="F377" s="29"/>
    </row>
    <row r="378" spans="1:6" s="2" customFormat="1" ht="30" x14ac:dyDescent="0.25">
      <c r="A378" s="4"/>
      <c r="B378" s="2" t="s">
        <v>249</v>
      </c>
      <c r="D378" s="13"/>
      <c r="E378" s="29"/>
      <c r="F378" s="29"/>
    </row>
    <row r="379" spans="1:6" s="2" customFormat="1" ht="30" x14ac:dyDescent="0.25">
      <c r="A379" s="4"/>
      <c r="B379" s="2" t="s">
        <v>250</v>
      </c>
      <c r="D379" s="13"/>
      <c r="E379" s="29"/>
      <c r="F379" s="29"/>
    </row>
    <row r="380" spans="1:6" s="2" customFormat="1" x14ac:dyDescent="0.25">
      <c r="A380" s="4" t="s">
        <v>58</v>
      </c>
      <c r="B380" s="2" t="s">
        <v>251</v>
      </c>
      <c r="D380" s="13"/>
      <c r="E380" s="29"/>
      <c r="F380" s="29"/>
    </row>
    <row r="381" spans="1:6" s="2" customFormat="1" ht="30" x14ac:dyDescent="0.25">
      <c r="A381" s="4"/>
      <c r="B381" s="2" t="s">
        <v>252</v>
      </c>
      <c r="D381" s="13"/>
      <c r="E381" s="29"/>
      <c r="F381" s="29"/>
    </row>
    <row r="382" spans="1:6" s="2" customFormat="1" ht="30" x14ac:dyDescent="0.25">
      <c r="A382" s="4"/>
      <c r="B382" s="2" t="s">
        <v>253</v>
      </c>
      <c r="D382" s="13"/>
      <c r="E382" s="29"/>
      <c r="F382" s="29"/>
    </row>
    <row r="383" spans="1:6" s="2" customFormat="1" x14ac:dyDescent="0.25">
      <c r="A383" s="4"/>
      <c r="C383" s="2" t="s">
        <v>61</v>
      </c>
      <c r="D383" s="13">
        <v>2</v>
      </c>
      <c r="E383" s="29"/>
      <c r="F383" s="29">
        <f>D383*E383</f>
        <v>0</v>
      </c>
    </row>
    <row r="384" spans="1:6" s="2" customFormat="1" x14ac:dyDescent="0.25">
      <c r="A384" s="4" t="s">
        <v>62</v>
      </c>
      <c r="B384" s="2" t="s">
        <v>254</v>
      </c>
      <c r="C384" s="2" t="s">
        <v>61</v>
      </c>
      <c r="D384" s="13">
        <v>2</v>
      </c>
      <c r="E384" s="29"/>
      <c r="F384" s="29">
        <f>D384*E384</f>
        <v>0</v>
      </c>
    </row>
    <row r="385" spans="1:6" s="2" customFormat="1" x14ac:dyDescent="0.25">
      <c r="A385" s="4"/>
      <c r="D385" s="13"/>
      <c r="E385" s="29"/>
      <c r="F385" s="29"/>
    </row>
    <row r="386" spans="1:6" s="2" customFormat="1" ht="45" x14ac:dyDescent="0.25">
      <c r="A386" s="4">
        <v>2</v>
      </c>
      <c r="B386" s="2" t="s">
        <v>255</v>
      </c>
      <c r="D386" s="13"/>
      <c r="E386" s="29"/>
      <c r="F386" s="29"/>
    </row>
    <row r="387" spans="1:6" s="2" customFormat="1" ht="45" x14ac:dyDescent="0.25">
      <c r="A387" s="4"/>
      <c r="B387" s="2" t="s">
        <v>256</v>
      </c>
      <c r="D387" s="13"/>
      <c r="E387" s="29"/>
      <c r="F387" s="29"/>
    </row>
    <row r="388" spans="1:6" s="2" customFormat="1" ht="30" x14ac:dyDescent="0.25">
      <c r="A388" s="4"/>
      <c r="B388" s="2" t="s">
        <v>257</v>
      </c>
      <c r="D388" s="13"/>
      <c r="E388" s="29"/>
      <c r="F388" s="29"/>
    </row>
    <row r="389" spans="1:6" s="2" customFormat="1" ht="45" x14ac:dyDescent="0.25">
      <c r="A389" s="4"/>
      <c r="B389" s="2" t="s">
        <v>258</v>
      </c>
      <c r="D389" s="13"/>
      <c r="E389" s="29"/>
      <c r="F389" s="29"/>
    </row>
    <row r="390" spans="1:6" s="2" customFormat="1" x14ac:dyDescent="0.25">
      <c r="A390" s="4"/>
      <c r="B390" s="2" t="s">
        <v>259</v>
      </c>
      <c r="D390" s="13"/>
      <c r="E390" s="29"/>
      <c r="F390" s="29"/>
    </row>
    <row r="391" spans="1:6" s="2" customFormat="1" x14ac:dyDescent="0.25">
      <c r="A391" s="4"/>
      <c r="B391" s="2" t="s">
        <v>260</v>
      </c>
      <c r="D391" s="13"/>
      <c r="E391" s="29"/>
      <c r="F391" s="29"/>
    </row>
    <row r="392" spans="1:6" s="2" customFormat="1" ht="30" x14ac:dyDescent="0.25">
      <c r="A392" s="4"/>
      <c r="B392" s="2" t="s">
        <v>261</v>
      </c>
      <c r="D392" s="13"/>
      <c r="E392" s="29"/>
      <c r="F392" s="29"/>
    </row>
    <row r="393" spans="1:6" s="2" customFormat="1" x14ac:dyDescent="0.25">
      <c r="A393" s="4"/>
      <c r="B393" s="2" t="s">
        <v>262</v>
      </c>
      <c r="C393" s="2" t="s">
        <v>46</v>
      </c>
      <c r="D393" s="13">
        <v>1</v>
      </c>
      <c r="E393" s="29"/>
      <c r="F393" s="29">
        <f>D393*E393</f>
        <v>0</v>
      </c>
    </row>
    <row r="394" spans="1:6" s="2" customFormat="1" x14ac:dyDescent="0.25">
      <c r="A394" s="4"/>
      <c r="D394" s="13"/>
      <c r="E394" s="29"/>
      <c r="F394" s="29"/>
    </row>
    <row r="395" spans="1:6" s="2" customFormat="1" ht="45" x14ac:dyDescent="0.25">
      <c r="A395" s="4">
        <v>3</v>
      </c>
      <c r="B395" s="2" t="s">
        <v>263</v>
      </c>
      <c r="D395" s="17"/>
      <c r="E395" s="29"/>
      <c r="F395" s="29"/>
    </row>
    <row r="396" spans="1:6" s="2" customFormat="1" ht="30" x14ac:dyDescent="0.25">
      <c r="A396" s="4"/>
      <c r="B396" s="2" t="s">
        <v>261</v>
      </c>
      <c r="D396" s="17"/>
      <c r="E396" s="29"/>
      <c r="F396" s="29"/>
    </row>
    <row r="397" spans="1:6" s="2" customFormat="1" x14ac:dyDescent="0.25">
      <c r="A397" s="4"/>
      <c r="C397" s="2" t="s">
        <v>92</v>
      </c>
      <c r="D397" s="17">
        <v>18.420000000000002</v>
      </c>
      <c r="E397" s="29"/>
      <c r="F397" s="29">
        <f>D397*E397</f>
        <v>0</v>
      </c>
    </row>
    <row r="398" spans="1:6" s="2" customFormat="1" x14ac:dyDescent="0.25">
      <c r="A398" s="4"/>
      <c r="D398" s="13"/>
      <c r="E398" s="29"/>
      <c r="F398" s="29"/>
    </row>
    <row r="399" spans="1:6" s="2" customFormat="1" ht="30" x14ac:dyDescent="0.25">
      <c r="A399" s="4">
        <v>4</v>
      </c>
      <c r="B399" s="2" t="s">
        <v>264</v>
      </c>
      <c r="D399" s="13"/>
      <c r="E399" s="29"/>
      <c r="F399" s="29"/>
    </row>
    <row r="400" spans="1:6" s="2" customFormat="1" x14ac:dyDescent="0.25">
      <c r="A400" s="4"/>
      <c r="B400" s="2" t="s">
        <v>265</v>
      </c>
      <c r="D400" s="13"/>
      <c r="E400" s="29"/>
      <c r="F400" s="29"/>
    </row>
    <row r="401" spans="1:6" s="2" customFormat="1" ht="30" x14ac:dyDescent="0.25">
      <c r="A401" s="4"/>
      <c r="B401" s="2" t="s">
        <v>266</v>
      </c>
      <c r="D401" s="13"/>
      <c r="E401" s="29"/>
      <c r="F401" s="29"/>
    </row>
    <row r="402" spans="1:6" s="2" customFormat="1" ht="45" x14ac:dyDescent="0.25">
      <c r="A402" s="4"/>
      <c r="B402" s="2" t="s">
        <v>267</v>
      </c>
      <c r="C402" s="2" t="s">
        <v>61</v>
      </c>
      <c r="D402" s="13">
        <v>2</v>
      </c>
      <c r="E402" s="29"/>
      <c r="F402" s="29">
        <f>D402*E402</f>
        <v>0</v>
      </c>
    </row>
    <row r="403" spans="1:6" s="2" customFormat="1" x14ac:dyDescent="0.25">
      <c r="A403" s="4"/>
      <c r="D403" s="13"/>
      <c r="E403" s="29"/>
      <c r="F403" s="29"/>
    </row>
    <row r="404" spans="1:6" s="2" customFormat="1" x14ac:dyDescent="0.25">
      <c r="A404" s="4"/>
      <c r="D404" s="13"/>
      <c r="E404" s="29"/>
      <c r="F404" s="29"/>
    </row>
    <row r="405" spans="1:6" s="2" customFormat="1" x14ac:dyDescent="0.25">
      <c r="A405" s="4"/>
      <c r="D405" s="13"/>
      <c r="E405" s="29"/>
      <c r="F405" s="29"/>
    </row>
    <row r="406" spans="1:6" s="2" customFormat="1" x14ac:dyDescent="0.25">
      <c r="A406" s="4" t="s">
        <v>244</v>
      </c>
      <c r="B406" s="2" t="s">
        <v>268</v>
      </c>
      <c r="D406" s="13"/>
      <c r="E406" s="29"/>
      <c r="F406" s="29">
        <f>SUM(F380:F405)</f>
        <v>0</v>
      </c>
    </row>
    <row r="407" spans="1:6" s="2" customFormat="1" x14ac:dyDescent="0.25">
      <c r="A407" s="4"/>
      <c r="D407" s="13"/>
      <c r="E407" s="29"/>
      <c r="F407" s="29"/>
    </row>
    <row r="408" spans="1:6" s="2" customFormat="1" x14ac:dyDescent="0.25">
      <c r="A408" s="4"/>
      <c r="D408" s="13"/>
      <c r="E408" s="29"/>
      <c r="F408" s="29"/>
    </row>
    <row r="409" spans="1:6" s="2" customFormat="1" x14ac:dyDescent="0.25">
      <c r="A409" s="4">
        <v>7</v>
      </c>
      <c r="B409" s="2" t="s">
        <v>269</v>
      </c>
      <c r="D409" s="13"/>
      <c r="E409" s="29"/>
      <c r="F409" s="29"/>
    </row>
    <row r="410" spans="1:6" s="2" customFormat="1" x14ac:dyDescent="0.25">
      <c r="A410" s="4"/>
      <c r="D410" s="13"/>
      <c r="E410" s="29"/>
      <c r="F410" s="29"/>
    </row>
    <row r="411" spans="1:6" s="2" customFormat="1" ht="45" x14ac:dyDescent="0.25">
      <c r="A411" s="4"/>
      <c r="B411" s="2" t="s">
        <v>270</v>
      </c>
      <c r="D411" s="13"/>
      <c r="E411" s="29"/>
      <c r="F411" s="29"/>
    </row>
    <row r="412" spans="1:6" s="2" customFormat="1" ht="30" x14ac:dyDescent="0.25">
      <c r="A412" s="4"/>
      <c r="B412" s="2" t="s">
        <v>271</v>
      </c>
      <c r="D412" s="13"/>
      <c r="E412" s="29"/>
      <c r="F412" s="29"/>
    </row>
    <row r="413" spans="1:6" s="2" customFormat="1" ht="30" x14ac:dyDescent="0.25">
      <c r="A413" s="4"/>
      <c r="B413" s="2" t="s">
        <v>272</v>
      </c>
      <c r="D413" s="13"/>
      <c r="E413" s="29"/>
      <c r="F413" s="29"/>
    </row>
    <row r="414" spans="1:6" s="2" customFormat="1" x14ac:dyDescent="0.25">
      <c r="A414" s="4"/>
      <c r="B414" s="2" t="s">
        <v>273</v>
      </c>
      <c r="D414" s="13"/>
      <c r="E414" s="29"/>
      <c r="F414" s="29"/>
    </row>
    <row r="415" spans="1:6" s="2" customFormat="1" ht="30" x14ac:dyDescent="0.25">
      <c r="A415" s="4"/>
      <c r="B415" s="2" t="s">
        <v>274</v>
      </c>
      <c r="D415" s="13"/>
      <c r="E415" s="29"/>
      <c r="F415" s="29"/>
    </row>
    <row r="416" spans="1:6" s="2" customFormat="1" ht="45" x14ac:dyDescent="0.25">
      <c r="A416" s="4"/>
      <c r="B416" s="2" t="s">
        <v>275</v>
      </c>
      <c r="D416" s="13"/>
      <c r="E416" s="29"/>
      <c r="F416" s="29"/>
    </row>
    <row r="417" spans="1:6" s="2" customFormat="1" x14ac:dyDescent="0.25">
      <c r="A417" s="4"/>
      <c r="B417" s="2" t="s">
        <v>276</v>
      </c>
      <c r="D417" s="13"/>
      <c r="E417" s="29"/>
      <c r="F417" s="29"/>
    </row>
    <row r="418" spans="1:6" s="2" customFormat="1" x14ac:dyDescent="0.25">
      <c r="A418" s="4"/>
      <c r="B418" s="2" t="s">
        <v>277</v>
      </c>
      <c r="D418" s="13"/>
      <c r="E418" s="29"/>
      <c r="F418" s="29"/>
    </row>
    <row r="419" spans="1:6" s="2" customFormat="1" x14ac:dyDescent="0.25">
      <c r="A419" s="4"/>
      <c r="D419" s="13"/>
      <c r="E419" s="29"/>
      <c r="F419" s="29"/>
    </row>
    <row r="420" spans="1:6" s="2" customFormat="1" x14ac:dyDescent="0.25">
      <c r="A420" s="4" t="s">
        <v>38</v>
      </c>
      <c r="B420" s="2" t="s">
        <v>39</v>
      </c>
      <c r="C420" s="2" t="s">
        <v>40</v>
      </c>
      <c r="D420" s="13" t="s">
        <v>41</v>
      </c>
      <c r="E420" s="29" t="s">
        <v>42</v>
      </c>
      <c r="F420" s="29" t="s">
        <v>43</v>
      </c>
    </row>
    <row r="421" spans="1:6" s="2" customFormat="1" ht="45" x14ac:dyDescent="0.25">
      <c r="A421" s="4">
        <v>1</v>
      </c>
      <c r="B421" s="2" t="s">
        <v>278</v>
      </c>
      <c r="D421" s="17"/>
      <c r="E421" s="29"/>
      <c r="F421" s="29"/>
    </row>
    <row r="422" spans="1:6" s="2" customFormat="1" x14ac:dyDescent="0.25">
      <c r="A422" s="4"/>
      <c r="C422" s="2" t="s">
        <v>92</v>
      </c>
      <c r="D422" s="17">
        <v>1.86</v>
      </c>
      <c r="E422" s="29"/>
      <c r="F422" s="29">
        <f>D422*E422</f>
        <v>0</v>
      </c>
    </row>
    <row r="423" spans="1:6" s="2" customFormat="1" x14ac:dyDescent="0.25">
      <c r="A423" s="4"/>
      <c r="D423" s="17"/>
      <c r="E423" s="29"/>
      <c r="F423" s="29"/>
    </row>
    <row r="424" spans="1:6" s="2" customFormat="1" ht="60" x14ac:dyDescent="0.25">
      <c r="A424" s="4">
        <v>2</v>
      </c>
      <c r="B424" s="2" t="s">
        <v>279</v>
      </c>
      <c r="D424" s="17"/>
      <c r="E424" s="29"/>
      <c r="F424" s="29"/>
    </row>
    <row r="425" spans="1:6" s="2" customFormat="1" x14ac:dyDescent="0.25">
      <c r="A425" s="4"/>
      <c r="C425" s="2" t="s">
        <v>92</v>
      </c>
      <c r="D425" s="17">
        <v>6.3</v>
      </c>
      <c r="E425" s="29"/>
      <c r="F425" s="29">
        <f>D425*E425</f>
        <v>0</v>
      </c>
    </row>
    <row r="426" spans="1:6" s="2" customFormat="1" x14ac:dyDescent="0.25">
      <c r="A426" s="4"/>
      <c r="D426" s="17"/>
      <c r="E426" s="29"/>
      <c r="F426" s="29"/>
    </row>
    <row r="427" spans="1:6" s="2" customFormat="1" ht="75" x14ac:dyDescent="0.25">
      <c r="A427" s="4">
        <v>3</v>
      </c>
      <c r="B427" s="2" t="s">
        <v>280</v>
      </c>
      <c r="D427" s="17"/>
      <c r="E427" s="29"/>
      <c r="F427" s="29"/>
    </row>
    <row r="428" spans="1:6" s="2" customFormat="1" x14ac:dyDescent="0.25">
      <c r="A428" s="4"/>
      <c r="C428" s="2" t="s">
        <v>92</v>
      </c>
      <c r="D428" s="17">
        <v>1.23</v>
      </c>
      <c r="E428" s="29"/>
      <c r="F428" s="29">
        <f>D428*E428</f>
        <v>0</v>
      </c>
    </row>
    <row r="429" spans="1:6" s="2" customFormat="1" x14ac:dyDescent="0.25">
      <c r="A429" s="4"/>
      <c r="D429" s="17"/>
      <c r="E429" s="29"/>
      <c r="F429" s="29"/>
    </row>
    <row r="430" spans="1:6" s="2" customFormat="1" ht="45" x14ac:dyDescent="0.25">
      <c r="A430" s="4">
        <v>4</v>
      </c>
      <c r="B430" s="2" t="s">
        <v>281</v>
      </c>
      <c r="D430" s="17"/>
      <c r="E430" s="29"/>
      <c r="F430" s="29"/>
    </row>
    <row r="431" spans="1:6" s="2" customFormat="1" x14ac:dyDescent="0.25">
      <c r="A431" s="4"/>
      <c r="B431" s="2" t="s">
        <v>282</v>
      </c>
      <c r="C431" s="2" t="s">
        <v>92</v>
      </c>
      <c r="D431" s="17">
        <v>0.47</v>
      </c>
      <c r="E431" s="29"/>
      <c r="F431" s="29">
        <f>D431*E431</f>
        <v>0</v>
      </c>
    </row>
    <row r="432" spans="1:6" s="2" customFormat="1" x14ac:dyDescent="0.25">
      <c r="A432" s="4"/>
      <c r="B432" s="2" t="s">
        <v>254</v>
      </c>
      <c r="C432" s="2" t="s">
        <v>92</v>
      </c>
      <c r="D432" s="17">
        <v>0.68</v>
      </c>
      <c r="E432" s="29"/>
      <c r="F432" s="29">
        <f>D432*E432</f>
        <v>0</v>
      </c>
    </row>
    <row r="433" spans="1:6" s="2" customFormat="1" x14ac:dyDescent="0.25">
      <c r="A433" s="4"/>
      <c r="D433" s="13"/>
      <c r="E433" s="29"/>
      <c r="F433" s="29"/>
    </row>
    <row r="434" spans="1:6" s="2" customFormat="1" x14ac:dyDescent="0.25">
      <c r="A434" s="4"/>
      <c r="D434" s="13"/>
      <c r="E434" s="29"/>
      <c r="F434" s="29"/>
    </row>
    <row r="435" spans="1:6" s="2" customFormat="1" x14ac:dyDescent="0.25">
      <c r="A435" s="4"/>
      <c r="D435" s="13"/>
      <c r="E435" s="29"/>
      <c r="F435" s="29"/>
    </row>
    <row r="436" spans="1:6" s="2" customFormat="1" x14ac:dyDescent="0.25">
      <c r="A436" s="4">
        <v>7</v>
      </c>
      <c r="B436" s="2" t="s">
        <v>283</v>
      </c>
      <c r="D436" s="13"/>
      <c r="E436" s="29"/>
      <c r="F436" s="29">
        <f>SUM(F411:F435)</f>
        <v>0</v>
      </c>
    </row>
    <row r="437" spans="1:6" s="2" customFormat="1" x14ac:dyDescent="0.25">
      <c r="A437" s="4"/>
      <c r="D437" s="13"/>
      <c r="E437" s="29"/>
      <c r="F437" s="29"/>
    </row>
    <row r="438" spans="1:6" s="2" customFormat="1" x14ac:dyDescent="0.25">
      <c r="A438" s="4"/>
      <c r="D438" s="13"/>
      <c r="E438" s="29"/>
      <c r="F438" s="29"/>
    </row>
    <row r="439" spans="1:6" s="2" customFormat="1" x14ac:dyDescent="0.25">
      <c r="A439" s="4">
        <v>8</v>
      </c>
      <c r="B439" s="2" t="s">
        <v>284</v>
      </c>
      <c r="D439" s="13"/>
      <c r="E439" s="29"/>
      <c r="F439" s="29"/>
    </row>
    <row r="440" spans="1:6" s="2" customFormat="1" ht="75" x14ac:dyDescent="0.25">
      <c r="A440" s="4"/>
      <c r="B440" s="2" t="s">
        <v>285</v>
      </c>
      <c r="D440" s="13"/>
      <c r="E440" s="29"/>
      <c r="F440" s="29"/>
    </row>
    <row r="441" spans="1:6" s="2" customFormat="1" ht="60" x14ac:dyDescent="0.25">
      <c r="A441" s="4"/>
      <c r="B441" s="2" t="s">
        <v>286</v>
      </c>
      <c r="D441" s="13"/>
      <c r="E441" s="29"/>
      <c r="F441" s="29"/>
    </row>
    <row r="442" spans="1:6" s="2" customFormat="1" ht="30" x14ac:dyDescent="0.25">
      <c r="A442" s="4"/>
      <c r="B442" s="2" t="s">
        <v>287</v>
      </c>
      <c r="D442" s="13"/>
      <c r="E442" s="29"/>
      <c r="F442" s="29"/>
    </row>
    <row r="443" spans="1:6" s="2" customFormat="1" ht="45" x14ac:dyDescent="0.25">
      <c r="A443" s="4"/>
      <c r="B443" s="2" t="s">
        <v>288</v>
      </c>
      <c r="D443" s="13"/>
      <c r="E443" s="29"/>
      <c r="F443" s="29"/>
    </row>
    <row r="444" spans="1:6" s="2" customFormat="1" ht="30" x14ac:dyDescent="0.25">
      <c r="A444" s="4"/>
      <c r="B444" s="2" t="s">
        <v>289</v>
      </c>
      <c r="D444" s="13"/>
      <c r="E444" s="29"/>
      <c r="F444" s="29"/>
    </row>
    <row r="445" spans="1:6" s="2" customFormat="1" ht="30" x14ac:dyDescent="0.25">
      <c r="A445" s="4"/>
      <c r="B445" s="2" t="s">
        <v>290</v>
      </c>
      <c r="D445" s="13"/>
      <c r="E445" s="29"/>
      <c r="F445" s="29"/>
    </row>
    <row r="446" spans="1:6" s="2" customFormat="1" x14ac:dyDescent="0.25">
      <c r="A446" s="4"/>
      <c r="D446" s="13"/>
      <c r="E446" s="29"/>
      <c r="F446" s="29"/>
    </row>
    <row r="447" spans="1:6" s="2" customFormat="1" x14ac:dyDescent="0.25">
      <c r="A447" s="4" t="s">
        <v>38</v>
      </c>
      <c r="B447" s="2" t="s">
        <v>39</v>
      </c>
      <c r="C447" s="2" t="s">
        <v>40</v>
      </c>
      <c r="D447" s="13" t="s">
        <v>41</v>
      </c>
      <c r="E447" s="29" t="s">
        <v>42</v>
      </c>
      <c r="F447" s="29" t="s">
        <v>43</v>
      </c>
    </row>
    <row r="448" spans="1:6" s="2" customFormat="1" ht="45" x14ac:dyDescent="0.25">
      <c r="A448" s="4">
        <v>1</v>
      </c>
      <c r="B448" s="2" t="s">
        <v>291</v>
      </c>
      <c r="D448" s="13"/>
      <c r="E448" s="29"/>
      <c r="F448" s="29"/>
    </row>
    <row r="449" spans="1:6" s="2" customFormat="1" ht="45" x14ac:dyDescent="0.25">
      <c r="A449" s="4"/>
      <c r="B449" s="2" t="s">
        <v>292</v>
      </c>
      <c r="D449" s="13"/>
      <c r="E449" s="29"/>
      <c r="F449" s="29"/>
    </row>
    <row r="450" spans="1:6" s="2" customFormat="1" x14ac:dyDescent="0.25">
      <c r="A450" s="4"/>
      <c r="B450" s="2" t="s">
        <v>293</v>
      </c>
      <c r="C450" s="2" t="s">
        <v>92</v>
      </c>
      <c r="D450" s="13">
        <v>22.43</v>
      </c>
      <c r="E450" s="29"/>
      <c r="F450" s="29">
        <f>D450*E450</f>
        <v>0</v>
      </c>
    </row>
    <row r="451" spans="1:6" s="2" customFormat="1" x14ac:dyDescent="0.25">
      <c r="A451" s="4"/>
      <c r="B451" s="2" t="s">
        <v>294</v>
      </c>
      <c r="C451" s="2" t="s">
        <v>92</v>
      </c>
      <c r="D451" s="13">
        <v>4</v>
      </c>
      <c r="E451" s="29"/>
      <c r="F451" s="29">
        <f>D451*E451</f>
        <v>0</v>
      </c>
    </row>
    <row r="452" spans="1:6" s="2" customFormat="1" x14ac:dyDescent="0.25">
      <c r="A452" s="4"/>
      <c r="D452" s="13"/>
      <c r="E452" s="29"/>
      <c r="F452" s="29"/>
    </row>
    <row r="453" spans="1:6" s="2" customFormat="1" ht="75" x14ac:dyDescent="0.25">
      <c r="A453" s="4">
        <v>2</v>
      </c>
      <c r="B453" s="2" t="s">
        <v>295</v>
      </c>
      <c r="D453" s="13"/>
      <c r="E453" s="29"/>
      <c r="F453" s="29"/>
    </row>
    <row r="454" spans="1:6" s="2" customFormat="1" ht="30" x14ac:dyDescent="0.25">
      <c r="A454" s="4"/>
      <c r="B454" s="2" t="s">
        <v>296</v>
      </c>
      <c r="D454" s="13"/>
      <c r="E454" s="29"/>
      <c r="F454" s="29"/>
    </row>
    <row r="455" spans="1:6" s="2" customFormat="1" x14ac:dyDescent="0.25">
      <c r="A455" s="4"/>
      <c r="C455" s="2" t="s">
        <v>92</v>
      </c>
      <c r="D455" s="13">
        <v>32.43</v>
      </c>
      <c r="E455" s="29"/>
      <c r="F455" s="29">
        <f>D455*E455</f>
        <v>0</v>
      </c>
    </row>
    <row r="456" spans="1:6" s="2" customFormat="1" x14ac:dyDescent="0.25">
      <c r="A456" s="4"/>
      <c r="D456" s="13"/>
      <c r="E456" s="29"/>
      <c r="F456" s="29"/>
    </row>
    <row r="457" spans="1:6" s="2" customFormat="1" ht="45" x14ac:dyDescent="0.25">
      <c r="A457" s="4">
        <v>3</v>
      </c>
      <c r="B457" s="2" t="s">
        <v>297</v>
      </c>
      <c r="D457" s="13"/>
      <c r="E457" s="29"/>
      <c r="F457" s="29"/>
    </row>
    <row r="458" spans="1:6" s="2" customFormat="1" ht="30" x14ac:dyDescent="0.25">
      <c r="A458" s="4"/>
      <c r="B458" s="2" t="s">
        <v>296</v>
      </c>
      <c r="D458" s="13"/>
      <c r="E458" s="29"/>
      <c r="F458" s="29"/>
    </row>
    <row r="459" spans="1:6" s="2" customFormat="1" x14ac:dyDescent="0.25">
      <c r="A459" s="4"/>
      <c r="C459" s="2" t="s">
        <v>92</v>
      </c>
      <c r="D459" s="13">
        <v>9</v>
      </c>
      <c r="E459" s="29"/>
      <c r="F459" s="29">
        <f>D459*E459</f>
        <v>0</v>
      </c>
    </row>
    <row r="460" spans="1:6" s="2" customFormat="1" x14ac:dyDescent="0.25">
      <c r="A460" s="4"/>
      <c r="D460" s="13"/>
      <c r="E460" s="29"/>
      <c r="F460" s="29"/>
    </row>
    <row r="461" spans="1:6" s="2" customFormat="1" x14ac:dyDescent="0.25">
      <c r="A461" s="4"/>
      <c r="D461" s="13"/>
      <c r="E461" s="29"/>
      <c r="F461" s="29"/>
    </row>
    <row r="462" spans="1:6" s="2" customFormat="1" x14ac:dyDescent="0.25">
      <c r="A462" s="4"/>
      <c r="D462" s="13"/>
      <c r="E462" s="29"/>
      <c r="F462" s="29"/>
    </row>
    <row r="463" spans="1:6" s="2" customFormat="1" x14ac:dyDescent="0.25">
      <c r="A463" s="4">
        <v>8</v>
      </c>
      <c r="B463" s="2" t="s">
        <v>298</v>
      </c>
      <c r="D463" s="13"/>
      <c r="E463" s="29"/>
      <c r="F463" s="29">
        <f>SUM(F448:F462)</f>
        <v>0</v>
      </c>
    </row>
    <row r="464" spans="1:6" s="2" customFormat="1" x14ac:dyDescent="0.25">
      <c r="A464" s="4"/>
      <c r="D464" s="13"/>
      <c r="E464" s="29"/>
      <c r="F464" s="29"/>
    </row>
    <row r="465" spans="1:6" s="2" customFormat="1" x14ac:dyDescent="0.25">
      <c r="A465" s="4"/>
      <c r="D465" s="13"/>
      <c r="E465" s="29"/>
      <c r="F465" s="29"/>
    </row>
    <row r="466" spans="1:6" s="2" customFormat="1" x14ac:dyDescent="0.25">
      <c r="A466" s="4">
        <v>9</v>
      </c>
      <c r="B466" s="2" t="s">
        <v>299</v>
      </c>
      <c r="D466" s="13"/>
      <c r="E466" s="29"/>
      <c r="F466" s="29"/>
    </row>
    <row r="467" spans="1:6" s="2" customFormat="1" ht="45" x14ac:dyDescent="0.25">
      <c r="A467" s="4"/>
      <c r="B467" s="2" t="s">
        <v>300</v>
      </c>
      <c r="D467" s="13"/>
      <c r="E467" s="29"/>
      <c r="F467" s="29"/>
    </row>
    <row r="468" spans="1:6" s="2" customFormat="1" ht="45" x14ac:dyDescent="0.25">
      <c r="A468" s="4"/>
      <c r="B468" s="2" t="s">
        <v>301</v>
      </c>
      <c r="D468" s="13"/>
      <c r="E468" s="29"/>
      <c r="F468" s="29"/>
    </row>
    <row r="469" spans="1:6" s="2" customFormat="1" x14ac:dyDescent="0.25">
      <c r="A469" s="4"/>
      <c r="D469" s="13"/>
      <c r="E469" s="29"/>
      <c r="F469" s="29"/>
    </row>
    <row r="470" spans="1:6" s="2" customFormat="1" x14ac:dyDescent="0.25">
      <c r="A470" s="4" t="s">
        <v>38</v>
      </c>
      <c r="B470" s="2" t="s">
        <v>39</v>
      </c>
      <c r="C470" s="2" t="s">
        <v>40</v>
      </c>
      <c r="D470" s="13" t="s">
        <v>41</v>
      </c>
      <c r="E470" s="29" t="s">
        <v>42</v>
      </c>
      <c r="F470" s="29" t="s">
        <v>43</v>
      </c>
    </row>
    <row r="471" spans="1:6" s="2" customFormat="1" ht="60" x14ac:dyDescent="0.25">
      <c r="A471" s="4">
        <v>1</v>
      </c>
      <c r="B471" s="2" t="s">
        <v>302</v>
      </c>
      <c r="D471" s="13"/>
      <c r="E471" s="29"/>
      <c r="F471" s="29"/>
    </row>
    <row r="472" spans="1:6" s="2" customFormat="1" ht="30" x14ac:dyDescent="0.25">
      <c r="A472" s="4"/>
      <c r="B472" s="2" t="s">
        <v>303</v>
      </c>
      <c r="D472" s="13"/>
      <c r="E472" s="29"/>
      <c r="F472" s="29"/>
    </row>
    <row r="473" spans="1:6" s="2" customFormat="1" ht="30" x14ac:dyDescent="0.25">
      <c r="A473" s="4"/>
      <c r="B473" s="2" t="s">
        <v>304</v>
      </c>
      <c r="D473" s="13"/>
      <c r="E473" s="29"/>
      <c r="F473" s="29"/>
    </row>
    <row r="474" spans="1:6" s="2" customFormat="1" x14ac:dyDescent="0.25">
      <c r="A474" s="4"/>
      <c r="B474" s="2" t="s">
        <v>305</v>
      </c>
      <c r="D474" s="13"/>
      <c r="E474" s="29"/>
      <c r="F474" s="29"/>
    </row>
    <row r="475" spans="1:6" s="2" customFormat="1" x14ac:dyDescent="0.25">
      <c r="A475" s="4"/>
      <c r="B475" s="2" t="s">
        <v>306</v>
      </c>
      <c r="C475" s="2" t="s">
        <v>92</v>
      </c>
      <c r="D475" s="13">
        <v>4.8</v>
      </c>
      <c r="E475" s="29"/>
      <c r="F475" s="29">
        <f>D475*E475</f>
        <v>0</v>
      </c>
    </row>
    <row r="476" spans="1:6" s="2" customFormat="1" x14ac:dyDescent="0.25">
      <c r="A476" s="4"/>
      <c r="B476" s="2" t="s">
        <v>307</v>
      </c>
      <c r="C476" s="2" t="s">
        <v>236</v>
      </c>
      <c r="D476" s="13">
        <v>11.25</v>
      </c>
      <c r="E476" s="29"/>
      <c r="F476" s="29">
        <f>D476*E476</f>
        <v>0</v>
      </c>
    </row>
    <row r="477" spans="1:6" s="2" customFormat="1" x14ac:dyDescent="0.25">
      <c r="A477" s="4"/>
      <c r="D477" s="13"/>
      <c r="E477" s="29"/>
      <c r="F477" s="29"/>
    </row>
    <row r="478" spans="1:6" s="2" customFormat="1" ht="45" x14ac:dyDescent="0.25">
      <c r="A478" s="4">
        <v>2</v>
      </c>
      <c r="B478" s="2" t="s">
        <v>308</v>
      </c>
      <c r="D478" s="13"/>
      <c r="E478" s="29"/>
      <c r="F478" s="29"/>
    </row>
    <row r="479" spans="1:6" s="2" customFormat="1" x14ac:dyDescent="0.25">
      <c r="A479" s="4"/>
      <c r="D479" s="13"/>
      <c r="E479" s="29"/>
      <c r="F479" s="29"/>
    </row>
    <row r="480" spans="1:6" s="2" customFormat="1" x14ac:dyDescent="0.25">
      <c r="A480" s="4"/>
      <c r="C480" s="2" t="s">
        <v>236</v>
      </c>
      <c r="D480" s="13">
        <v>1.59</v>
      </c>
      <c r="E480" s="29"/>
      <c r="F480" s="29">
        <f>D480*E480</f>
        <v>0</v>
      </c>
    </row>
    <row r="481" spans="1:6" s="2" customFormat="1" x14ac:dyDescent="0.25">
      <c r="A481" s="4"/>
      <c r="D481" s="13"/>
      <c r="E481" s="29"/>
      <c r="F481" s="29"/>
    </row>
    <row r="482" spans="1:6" s="2" customFormat="1" x14ac:dyDescent="0.25">
      <c r="A482" s="4"/>
      <c r="D482" s="13"/>
      <c r="E482" s="29"/>
      <c r="F482" s="29"/>
    </row>
    <row r="483" spans="1:6" s="2" customFormat="1" x14ac:dyDescent="0.25">
      <c r="A483" s="4">
        <v>9</v>
      </c>
      <c r="B483" s="2" t="s">
        <v>309</v>
      </c>
      <c r="D483" s="13"/>
      <c r="E483" s="29"/>
      <c r="F483" s="29">
        <f>SUM(F471:F482)</f>
        <v>0</v>
      </c>
    </row>
    <row r="484" spans="1:6" s="2" customFormat="1" x14ac:dyDescent="0.25">
      <c r="A484" s="4"/>
      <c r="D484" s="13"/>
      <c r="E484" s="29"/>
      <c r="F484" s="29"/>
    </row>
    <row r="485" spans="1:6" s="2" customFormat="1" x14ac:dyDescent="0.25">
      <c r="A485" s="4">
        <v>10</v>
      </c>
      <c r="B485" s="2" t="s">
        <v>310</v>
      </c>
      <c r="D485" s="13"/>
      <c r="E485" s="29"/>
      <c r="F485" s="29"/>
    </row>
    <row r="486" spans="1:6" s="2" customFormat="1" ht="45" x14ac:dyDescent="0.25">
      <c r="A486" s="4"/>
      <c r="B486" s="2" t="s">
        <v>311</v>
      </c>
      <c r="D486" s="13"/>
      <c r="E486" s="29"/>
      <c r="F486" s="29"/>
    </row>
    <row r="487" spans="1:6" s="2" customFormat="1" x14ac:dyDescent="0.25">
      <c r="A487" s="4"/>
      <c r="D487" s="13"/>
      <c r="E487" s="29"/>
      <c r="F487" s="29"/>
    </row>
    <row r="488" spans="1:6" s="2" customFormat="1" x14ac:dyDescent="0.25">
      <c r="A488" s="4" t="s">
        <v>38</v>
      </c>
      <c r="B488" s="2" t="s">
        <v>39</v>
      </c>
      <c r="C488" s="2" t="s">
        <v>40</v>
      </c>
      <c r="D488" s="13" t="s">
        <v>41</v>
      </c>
      <c r="E488" s="29" t="s">
        <v>42</v>
      </c>
      <c r="F488" s="29" t="s">
        <v>43</v>
      </c>
    </row>
    <row r="489" spans="1:6" s="2" customFormat="1" ht="30" x14ac:dyDescent="0.25">
      <c r="A489" s="4"/>
      <c r="B489" s="2" t="s">
        <v>312</v>
      </c>
      <c r="D489" s="13"/>
      <c r="E489" s="29"/>
      <c r="F489" s="29"/>
    </row>
    <row r="490" spans="1:6" s="2" customFormat="1" ht="30" x14ac:dyDescent="0.25">
      <c r="A490" s="4"/>
      <c r="B490" s="2" t="s">
        <v>313</v>
      </c>
      <c r="D490" s="13"/>
      <c r="E490" s="29"/>
      <c r="F490" s="29"/>
    </row>
    <row r="491" spans="1:6" s="2" customFormat="1" ht="30" x14ac:dyDescent="0.25">
      <c r="A491" s="4"/>
      <c r="B491" s="2" t="s">
        <v>314</v>
      </c>
      <c r="D491" s="13"/>
      <c r="E491" s="29"/>
      <c r="F491" s="29"/>
    </row>
    <row r="492" spans="1:6" s="2" customFormat="1" ht="45" x14ac:dyDescent="0.25">
      <c r="A492" s="4"/>
      <c r="B492" s="2" t="s">
        <v>315</v>
      </c>
      <c r="D492" s="13"/>
      <c r="E492" s="29"/>
      <c r="F492" s="29"/>
    </row>
    <row r="493" spans="1:6" s="2" customFormat="1" ht="30" x14ac:dyDescent="0.25">
      <c r="A493" s="4"/>
      <c r="B493" s="2" t="s">
        <v>316</v>
      </c>
      <c r="D493" s="13"/>
      <c r="E493" s="29"/>
      <c r="F493" s="29"/>
    </row>
    <row r="494" spans="1:6" s="2" customFormat="1" ht="30" x14ac:dyDescent="0.25">
      <c r="A494" s="4"/>
      <c r="B494" s="2" t="s">
        <v>317</v>
      </c>
      <c r="D494" s="13"/>
      <c r="E494" s="29"/>
      <c r="F494" s="29"/>
    </row>
    <row r="495" spans="1:6" s="2" customFormat="1" x14ac:dyDescent="0.25">
      <c r="A495" s="4"/>
      <c r="D495" s="13"/>
      <c r="E495" s="29"/>
      <c r="F495" s="29"/>
    </row>
    <row r="496" spans="1:6" s="2" customFormat="1" ht="60" x14ac:dyDescent="0.25">
      <c r="A496" s="4">
        <v>1</v>
      </c>
      <c r="B496" s="2" t="s">
        <v>318</v>
      </c>
      <c r="D496" s="17"/>
      <c r="E496" s="29"/>
      <c r="F496" s="29"/>
    </row>
    <row r="497" spans="1:6" s="2" customFormat="1" x14ac:dyDescent="0.25">
      <c r="A497" s="4"/>
      <c r="B497" s="2" t="s">
        <v>319</v>
      </c>
      <c r="D497" s="17"/>
      <c r="E497" s="29"/>
      <c r="F497" s="29"/>
    </row>
    <row r="498" spans="1:6" s="2" customFormat="1" x14ac:dyDescent="0.25">
      <c r="A498" s="4"/>
      <c r="B498" s="2" t="s">
        <v>320</v>
      </c>
      <c r="D498" s="17"/>
      <c r="E498" s="29"/>
      <c r="F498" s="29"/>
    </row>
    <row r="499" spans="1:6" s="2" customFormat="1" x14ac:dyDescent="0.25">
      <c r="A499" s="4"/>
      <c r="C499" s="2" t="s">
        <v>92</v>
      </c>
      <c r="D499" s="17">
        <v>14.51</v>
      </c>
      <c r="E499" s="29"/>
      <c r="F499" s="29">
        <f>D499*E499</f>
        <v>0</v>
      </c>
    </row>
    <row r="500" spans="1:6" s="2" customFormat="1" x14ac:dyDescent="0.25">
      <c r="A500" s="4"/>
      <c r="D500" s="17"/>
      <c r="E500" s="29"/>
      <c r="F500" s="29"/>
    </row>
    <row r="501" spans="1:6" s="2" customFormat="1" ht="45" x14ac:dyDescent="0.25">
      <c r="A501" s="4">
        <v>2</v>
      </c>
      <c r="B501" s="2" t="s">
        <v>321</v>
      </c>
      <c r="D501" s="17"/>
      <c r="E501" s="29"/>
      <c r="F501" s="29"/>
    </row>
    <row r="502" spans="1:6" s="2" customFormat="1" x14ac:dyDescent="0.25">
      <c r="A502" s="4"/>
      <c r="B502" s="2" t="s">
        <v>319</v>
      </c>
      <c r="D502" s="17"/>
      <c r="E502" s="29"/>
      <c r="F502" s="29"/>
    </row>
    <row r="503" spans="1:6" s="2" customFormat="1" x14ac:dyDescent="0.25">
      <c r="A503" s="4"/>
      <c r="C503" s="2" t="s">
        <v>92</v>
      </c>
      <c r="D503" s="17">
        <v>3.91</v>
      </c>
      <c r="E503" s="29"/>
      <c r="F503" s="29">
        <f>D503*E503</f>
        <v>0</v>
      </c>
    </row>
    <row r="504" spans="1:6" s="2" customFormat="1" x14ac:dyDescent="0.25">
      <c r="A504" s="4"/>
      <c r="D504" s="13"/>
      <c r="E504" s="29"/>
      <c r="F504" s="29"/>
    </row>
    <row r="505" spans="1:6" s="2" customFormat="1" x14ac:dyDescent="0.25">
      <c r="A505" s="4"/>
      <c r="B505" s="2" t="s">
        <v>322</v>
      </c>
      <c r="D505" s="13"/>
      <c r="E505" s="29"/>
      <c r="F505" s="29"/>
    </row>
    <row r="506" spans="1:6" s="2" customFormat="1" ht="45" x14ac:dyDescent="0.25">
      <c r="A506" s="4">
        <v>1</v>
      </c>
      <c r="B506" s="2" t="s">
        <v>323</v>
      </c>
      <c r="D506" s="13"/>
      <c r="E506" s="29"/>
      <c r="F506" s="29"/>
    </row>
    <row r="507" spans="1:6" s="2" customFormat="1" x14ac:dyDescent="0.25">
      <c r="A507" s="4"/>
      <c r="B507" s="2" t="s">
        <v>324</v>
      </c>
      <c r="D507" s="13"/>
      <c r="E507" s="29"/>
      <c r="F507" s="29"/>
    </row>
    <row r="508" spans="1:6" s="2" customFormat="1" x14ac:dyDescent="0.25">
      <c r="A508" s="4"/>
      <c r="B508" s="2" t="s">
        <v>325</v>
      </c>
      <c r="D508" s="13"/>
      <c r="E508" s="29"/>
      <c r="F508" s="29"/>
    </row>
    <row r="509" spans="1:6" s="2" customFormat="1" x14ac:dyDescent="0.25">
      <c r="A509" s="4"/>
      <c r="C509" s="2" t="s">
        <v>61</v>
      </c>
      <c r="D509" s="13">
        <v>2</v>
      </c>
      <c r="E509" s="29"/>
      <c r="F509" s="29">
        <f>D509*E509</f>
        <v>0</v>
      </c>
    </row>
    <row r="510" spans="1:6" s="2" customFormat="1" x14ac:dyDescent="0.25">
      <c r="A510" s="4"/>
      <c r="D510" s="13"/>
      <c r="E510" s="29"/>
      <c r="F510" s="29"/>
    </row>
    <row r="511" spans="1:6" s="2" customFormat="1" ht="45" x14ac:dyDescent="0.25">
      <c r="A511" s="4">
        <v>2</v>
      </c>
      <c r="B511" s="2" t="s">
        <v>326</v>
      </c>
      <c r="D511" s="13"/>
      <c r="E511" s="29"/>
      <c r="F511" s="29"/>
    </row>
    <row r="512" spans="1:6" s="2" customFormat="1" x14ac:dyDescent="0.25">
      <c r="A512" s="4"/>
      <c r="B512" s="2" t="s">
        <v>324</v>
      </c>
      <c r="D512" s="13"/>
      <c r="E512" s="29"/>
      <c r="F512" s="29"/>
    </row>
    <row r="513" spans="1:6" s="2" customFormat="1" x14ac:dyDescent="0.25">
      <c r="A513" s="4"/>
      <c r="B513" s="2" t="s">
        <v>325</v>
      </c>
      <c r="D513" s="13"/>
      <c r="E513" s="29"/>
      <c r="F513" s="29"/>
    </row>
    <row r="514" spans="1:6" s="2" customFormat="1" x14ac:dyDescent="0.25">
      <c r="A514" s="4"/>
      <c r="C514" s="2" t="s">
        <v>61</v>
      </c>
      <c r="D514" s="13">
        <v>4</v>
      </c>
      <c r="E514" s="29"/>
      <c r="F514" s="29">
        <f>D514*E514</f>
        <v>0</v>
      </c>
    </row>
    <row r="515" spans="1:6" s="2" customFormat="1" x14ac:dyDescent="0.25">
      <c r="A515" s="4"/>
      <c r="D515" s="13"/>
      <c r="E515" s="29"/>
      <c r="F515" s="29"/>
    </row>
    <row r="516" spans="1:6" s="2" customFormat="1" ht="45" x14ac:dyDescent="0.25">
      <c r="A516" s="4">
        <v>3</v>
      </c>
      <c r="B516" s="2" t="s">
        <v>327</v>
      </c>
      <c r="D516" s="17"/>
      <c r="E516" s="29"/>
      <c r="F516" s="29"/>
    </row>
    <row r="517" spans="1:6" s="2" customFormat="1" x14ac:dyDescent="0.25">
      <c r="A517" s="4"/>
      <c r="C517" s="2" t="s">
        <v>236</v>
      </c>
      <c r="D517" s="17">
        <v>6.65</v>
      </c>
      <c r="E517" s="29"/>
      <c r="F517" s="29">
        <f>D517*E517</f>
        <v>0</v>
      </c>
    </row>
    <row r="518" spans="1:6" s="2" customFormat="1" x14ac:dyDescent="0.25">
      <c r="A518" s="4"/>
      <c r="D518" s="13"/>
      <c r="E518" s="29"/>
      <c r="F518" s="29"/>
    </row>
    <row r="519" spans="1:6" s="2" customFormat="1" ht="45" x14ac:dyDescent="0.25">
      <c r="A519" s="4">
        <v>4</v>
      </c>
      <c r="B519" s="2" t="s">
        <v>328</v>
      </c>
      <c r="D519" s="13"/>
      <c r="E519" s="29"/>
      <c r="F519" s="29"/>
    </row>
    <row r="520" spans="1:6" s="2" customFormat="1" x14ac:dyDescent="0.25">
      <c r="A520" s="4"/>
      <c r="C520" s="2" t="s">
        <v>236</v>
      </c>
      <c r="D520" s="13">
        <v>2</v>
      </c>
      <c r="E520" s="29"/>
      <c r="F520" s="29">
        <f>D520*E520</f>
        <v>0</v>
      </c>
    </row>
    <row r="521" spans="1:6" s="2" customFormat="1" x14ac:dyDescent="0.25">
      <c r="A521" s="4"/>
      <c r="D521" s="13"/>
      <c r="E521" s="29"/>
      <c r="F521" s="29"/>
    </row>
    <row r="522" spans="1:6" s="2" customFormat="1" ht="45" x14ac:dyDescent="0.25">
      <c r="A522" s="4">
        <v>5</v>
      </c>
      <c r="B522" s="2" t="s">
        <v>329</v>
      </c>
      <c r="D522" s="13"/>
      <c r="E522" s="29"/>
      <c r="F522" s="29"/>
    </row>
    <row r="523" spans="1:6" s="2" customFormat="1" x14ac:dyDescent="0.25">
      <c r="A523" s="4"/>
      <c r="C523" s="2" t="s">
        <v>236</v>
      </c>
      <c r="D523" s="13">
        <v>2.6</v>
      </c>
      <c r="E523" s="29"/>
      <c r="F523" s="29">
        <f>D523*E523</f>
        <v>0</v>
      </c>
    </row>
    <row r="524" spans="1:6" s="2" customFormat="1" x14ac:dyDescent="0.25">
      <c r="A524" s="4"/>
      <c r="D524" s="13"/>
      <c r="E524" s="29"/>
      <c r="F524" s="29"/>
    </row>
    <row r="525" spans="1:6" s="2" customFormat="1" ht="45" x14ac:dyDescent="0.25">
      <c r="A525" s="4">
        <v>6</v>
      </c>
      <c r="B525" s="2" t="s">
        <v>330</v>
      </c>
      <c r="D525" s="13"/>
      <c r="E525" s="29"/>
      <c r="F525" s="29"/>
    </row>
    <row r="526" spans="1:6" s="2" customFormat="1" x14ac:dyDescent="0.25">
      <c r="A526" s="4"/>
      <c r="C526" s="2" t="s">
        <v>236</v>
      </c>
      <c r="D526" s="13">
        <v>2.2000000000000002</v>
      </c>
      <c r="E526" s="29"/>
      <c r="F526" s="29">
        <f>D526*E526</f>
        <v>0</v>
      </c>
    </row>
    <row r="527" spans="1:6" s="2" customFormat="1" x14ac:dyDescent="0.25">
      <c r="A527" s="4"/>
      <c r="D527" s="13"/>
      <c r="E527" s="29"/>
      <c r="F527" s="29"/>
    </row>
    <row r="528" spans="1:6" s="2" customFormat="1" x14ac:dyDescent="0.25">
      <c r="A528" s="4"/>
      <c r="D528" s="13"/>
      <c r="E528" s="29"/>
      <c r="F528" s="29"/>
    </row>
    <row r="529" spans="1:6" s="2" customFormat="1" x14ac:dyDescent="0.25">
      <c r="A529" s="4">
        <v>10</v>
      </c>
      <c r="B529" s="2" t="s">
        <v>331</v>
      </c>
      <c r="D529" s="13"/>
      <c r="E529" s="29"/>
      <c r="F529" s="29">
        <f>SUM(F499:F526)</f>
        <v>0</v>
      </c>
    </row>
    <row r="530" spans="1:6" s="2" customFormat="1" x14ac:dyDescent="0.25">
      <c r="A530" s="4"/>
      <c r="D530" s="13"/>
      <c r="E530" s="29"/>
      <c r="F530" s="29"/>
    </row>
    <row r="531" spans="1:6" s="2" customFormat="1" x14ac:dyDescent="0.25">
      <c r="A531" s="4">
        <v>11</v>
      </c>
      <c r="B531" s="2" t="s">
        <v>332</v>
      </c>
      <c r="D531" s="13"/>
      <c r="E531" s="29"/>
      <c r="F531" s="29"/>
    </row>
    <row r="532" spans="1:6" s="2" customFormat="1" x14ac:dyDescent="0.25">
      <c r="A532" s="4"/>
      <c r="D532" s="13"/>
      <c r="E532" s="29"/>
      <c r="F532" s="29"/>
    </row>
    <row r="533" spans="1:6" s="2" customFormat="1" ht="45" x14ac:dyDescent="0.25">
      <c r="A533" s="4"/>
      <c r="B533" s="2" t="s">
        <v>333</v>
      </c>
      <c r="D533" s="13"/>
      <c r="E533" s="29"/>
      <c r="F533" s="29"/>
    </row>
    <row r="534" spans="1:6" s="2" customFormat="1" ht="45" x14ac:dyDescent="0.25">
      <c r="A534" s="4"/>
      <c r="B534" s="2" t="s">
        <v>334</v>
      </c>
      <c r="D534" s="13"/>
      <c r="E534" s="29"/>
      <c r="F534" s="29"/>
    </row>
    <row r="535" spans="1:6" s="2" customFormat="1" x14ac:dyDescent="0.25">
      <c r="A535" s="4"/>
      <c r="D535" s="13"/>
      <c r="E535" s="29"/>
      <c r="F535" s="29"/>
    </row>
    <row r="536" spans="1:6" s="2" customFormat="1" x14ac:dyDescent="0.25">
      <c r="A536" s="4" t="s">
        <v>38</v>
      </c>
      <c r="B536" s="2" t="s">
        <v>39</v>
      </c>
      <c r="C536" s="2" t="s">
        <v>40</v>
      </c>
      <c r="D536" s="13" t="s">
        <v>41</v>
      </c>
      <c r="E536" s="29" t="s">
        <v>42</v>
      </c>
      <c r="F536" s="29" t="s">
        <v>43</v>
      </c>
    </row>
    <row r="537" spans="1:6" s="2" customFormat="1" x14ac:dyDescent="0.25">
      <c r="A537" s="4">
        <v>1</v>
      </c>
      <c r="B537" s="2" t="s">
        <v>335</v>
      </c>
      <c r="D537" s="13"/>
      <c r="E537" s="29"/>
      <c r="F537" s="29"/>
    </row>
    <row r="538" spans="1:6" s="2" customFormat="1" x14ac:dyDescent="0.25">
      <c r="A538" s="4"/>
      <c r="B538" s="2" t="s">
        <v>336</v>
      </c>
      <c r="D538" s="13"/>
      <c r="E538" s="29"/>
      <c r="F538" s="29"/>
    </row>
    <row r="539" spans="1:6" s="2" customFormat="1" x14ac:dyDescent="0.25">
      <c r="A539" s="4"/>
      <c r="C539" s="2" t="s">
        <v>92</v>
      </c>
      <c r="D539" s="13">
        <v>5</v>
      </c>
      <c r="E539" s="29"/>
      <c r="F539" s="29">
        <f>D539*E539</f>
        <v>0</v>
      </c>
    </row>
    <row r="540" spans="1:6" s="2" customFormat="1" x14ac:dyDescent="0.25">
      <c r="A540" s="4"/>
      <c r="D540" s="13"/>
      <c r="E540" s="29"/>
      <c r="F540" s="29"/>
    </row>
    <row r="541" spans="1:6" s="2" customFormat="1" ht="30" x14ac:dyDescent="0.25">
      <c r="A541" s="4">
        <v>2</v>
      </c>
      <c r="B541" s="2" t="s">
        <v>337</v>
      </c>
      <c r="D541" s="13"/>
      <c r="E541" s="29"/>
      <c r="F541" s="29"/>
    </row>
    <row r="542" spans="1:6" s="2" customFormat="1" x14ac:dyDescent="0.25">
      <c r="A542" s="4"/>
      <c r="B542" s="2" t="s">
        <v>338</v>
      </c>
      <c r="D542" s="13"/>
      <c r="E542" s="29"/>
      <c r="F542" s="29"/>
    </row>
    <row r="543" spans="1:6" s="2" customFormat="1" ht="30" x14ac:dyDescent="0.25">
      <c r="A543" s="4"/>
      <c r="B543" s="2" t="s">
        <v>339</v>
      </c>
      <c r="D543" s="13"/>
      <c r="E543" s="29"/>
      <c r="F543" s="29"/>
    </row>
    <row r="544" spans="1:6" s="2" customFormat="1" x14ac:dyDescent="0.25">
      <c r="A544" s="4"/>
      <c r="C544" s="2" t="s">
        <v>92</v>
      </c>
      <c r="D544" s="13">
        <v>5</v>
      </c>
      <c r="E544" s="29"/>
      <c r="F544" s="29">
        <f>D544*E544</f>
        <v>0</v>
      </c>
    </row>
    <row r="545" spans="1:6" s="2" customFormat="1" x14ac:dyDescent="0.25">
      <c r="A545" s="4"/>
      <c r="D545" s="13"/>
      <c r="E545" s="29"/>
      <c r="F545" s="29"/>
    </row>
    <row r="546" spans="1:6" s="2" customFormat="1" x14ac:dyDescent="0.25">
      <c r="A546" s="4"/>
      <c r="D546" s="13"/>
      <c r="E546" s="29"/>
      <c r="F546" s="29"/>
    </row>
    <row r="547" spans="1:6" s="2" customFormat="1" x14ac:dyDescent="0.25">
      <c r="A547" s="4"/>
      <c r="D547" s="13"/>
      <c r="E547" s="29"/>
      <c r="F547" s="29"/>
    </row>
    <row r="548" spans="1:6" s="2" customFormat="1" x14ac:dyDescent="0.25">
      <c r="A548" s="4"/>
      <c r="D548" s="13"/>
      <c r="E548" s="29"/>
      <c r="F548" s="29"/>
    </row>
    <row r="549" spans="1:6" s="2" customFormat="1" x14ac:dyDescent="0.25">
      <c r="A549" s="4" t="s">
        <v>340</v>
      </c>
      <c r="B549" s="2" t="s">
        <v>341</v>
      </c>
      <c r="D549" s="13"/>
      <c r="E549" s="29"/>
      <c r="F549" s="29">
        <f>SUM(F535:F548)</f>
        <v>0</v>
      </c>
    </row>
    <row r="550" spans="1:6" s="2" customFormat="1" x14ac:dyDescent="0.25">
      <c r="A550" s="4"/>
      <c r="D550" s="13"/>
      <c r="E550" s="29"/>
      <c r="F550" s="29"/>
    </row>
    <row r="551" spans="1:6" s="2" customFormat="1" x14ac:dyDescent="0.25">
      <c r="A551" s="4"/>
      <c r="D551" s="13"/>
      <c r="E551" s="29"/>
      <c r="F551" s="29"/>
    </row>
    <row r="552" spans="1:6" s="2" customFormat="1" x14ac:dyDescent="0.25">
      <c r="A552" s="4">
        <v>12</v>
      </c>
      <c r="B552" s="2" t="s">
        <v>342</v>
      </c>
      <c r="D552" s="13"/>
      <c r="E552" s="29"/>
      <c r="F552" s="29"/>
    </row>
    <row r="553" spans="1:6" s="2" customFormat="1" x14ac:dyDescent="0.25">
      <c r="A553" s="4"/>
      <c r="D553" s="13"/>
      <c r="E553" s="29"/>
      <c r="F553" s="29"/>
    </row>
    <row r="554" spans="1:6" s="2" customFormat="1" x14ac:dyDescent="0.25">
      <c r="A554" s="4" t="s">
        <v>38</v>
      </c>
      <c r="B554" s="2" t="s">
        <v>39</v>
      </c>
      <c r="C554" s="2" t="s">
        <v>40</v>
      </c>
      <c r="D554" s="13" t="s">
        <v>41</v>
      </c>
      <c r="E554" s="29" t="s">
        <v>42</v>
      </c>
      <c r="F554" s="29" t="s">
        <v>43</v>
      </c>
    </row>
    <row r="555" spans="1:6" s="2" customFormat="1" ht="30" x14ac:dyDescent="0.25">
      <c r="A555" s="4">
        <v>1</v>
      </c>
      <c r="B555" s="2" t="s">
        <v>343</v>
      </c>
      <c r="D555" s="13"/>
      <c r="E555" s="29"/>
      <c r="F555" s="29"/>
    </row>
    <row r="556" spans="1:6" s="2" customFormat="1" ht="60" x14ac:dyDescent="0.25">
      <c r="A556" s="4"/>
      <c r="B556" s="2" t="s">
        <v>344</v>
      </c>
      <c r="D556" s="13"/>
      <c r="E556" s="29"/>
      <c r="F556" s="29"/>
    </row>
    <row r="557" spans="1:6" s="2" customFormat="1" x14ac:dyDescent="0.25">
      <c r="A557" s="4"/>
      <c r="C557" s="2" t="s">
        <v>61</v>
      </c>
      <c r="D557" s="13">
        <v>1</v>
      </c>
      <c r="E557" s="29"/>
      <c r="F557" s="29">
        <f>D557*E557</f>
        <v>0</v>
      </c>
    </row>
    <row r="558" spans="1:6" s="2" customFormat="1" x14ac:dyDescent="0.25">
      <c r="A558" s="4"/>
      <c r="D558" s="13"/>
      <c r="E558" s="29"/>
      <c r="F558" s="29"/>
    </row>
    <row r="559" spans="1:6" s="2" customFormat="1" ht="30" x14ac:dyDescent="0.25">
      <c r="A559" s="4">
        <v>2</v>
      </c>
      <c r="B559" s="2" t="s">
        <v>345</v>
      </c>
      <c r="D559" s="13"/>
      <c r="E559" s="29"/>
      <c r="F559" s="29"/>
    </row>
    <row r="560" spans="1:6" s="2" customFormat="1" ht="30" x14ac:dyDescent="0.25">
      <c r="A560" s="4"/>
      <c r="B560" s="2" t="s">
        <v>346</v>
      </c>
      <c r="D560" s="13"/>
      <c r="E560" s="29"/>
      <c r="F560" s="29"/>
    </row>
    <row r="561" spans="1:6" s="2" customFormat="1" x14ac:dyDescent="0.25">
      <c r="A561" s="4"/>
      <c r="C561" s="2" t="s">
        <v>61</v>
      </c>
      <c r="D561" s="13">
        <v>1</v>
      </c>
      <c r="E561" s="29"/>
      <c r="F561" s="29">
        <f>D561*E561</f>
        <v>0</v>
      </c>
    </row>
    <row r="562" spans="1:6" s="2" customFormat="1" x14ac:dyDescent="0.25">
      <c r="A562" s="4"/>
      <c r="D562" s="13"/>
      <c r="E562" s="29"/>
      <c r="F562" s="29"/>
    </row>
    <row r="563" spans="1:6" s="2" customFormat="1" ht="60" x14ac:dyDescent="0.25">
      <c r="A563" s="4">
        <v>3</v>
      </c>
      <c r="B563" s="2" t="s">
        <v>347</v>
      </c>
      <c r="D563" s="13"/>
      <c r="E563" s="29"/>
      <c r="F563" s="29"/>
    </row>
    <row r="564" spans="1:6" s="2" customFormat="1" ht="30" x14ac:dyDescent="0.25">
      <c r="A564" s="4"/>
      <c r="B564" s="2" t="s">
        <v>348</v>
      </c>
      <c r="D564" s="13"/>
      <c r="E564" s="29"/>
      <c r="F564" s="29"/>
    </row>
    <row r="565" spans="1:6" s="2" customFormat="1" x14ac:dyDescent="0.25">
      <c r="A565" s="4"/>
      <c r="C565" s="2" t="s">
        <v>61</v>
      </c>
      <c r="D565" s="13">
        <v>2</v>
      </c>
      <c r="E565" s="29"/>
      <c r="F565" s="29">
        <f>D565*E565</f>
        <v>0</v>
      </c>
    </row>
    <row r="566" spans="1:6" s="2" customFormat="1" x14ac:dyDescent="0.25">
      <c r="A566" s="4"/>
      <c r="D566" s="13"/>
      <c r="E566" s="29"/>
      <c r="F566" s="29"/>
    </row>
    <row r="567" spans="1:6" s="2" customFormat="1" ht="90" x14ac:dyDescent="0.25">
      <c r="A567" s="4">
        <v>4</v>
      </c>
      <c r="B567" s="2" t="s">
        <v>349</v>
      </c>
      <c r="D567" s="13"/>
      <c r="E567" s="29"/>
      <c r="F567" s="29"/>
    </row>
    <row r="568" spans="1:6" s="2" customFormat="1" x14ac:dyDescent="0.25">
      <c r="A568" s="4"/>
      <c r="B568" s="2" t="s">
        <v>350</v>
      </c>
      <c r="C568" s="2" t="s">
        <v>92</v>
      </c>
      <c r="D568" s="13">
        <v>50</v>
      </c>
      <c r="E568" s="29"/>
      <c r="F568" s="29">
        <f>D568*E568</f>
        <v>0</v>
      </c>
    </row>
    <row r="569" spans="1:6" s="2" customFormat="1" x14ac:dyDescent="0.25">
      <c r="A569" s="4"/>
      <c r="D569" s="13"/>
      <c r="E569" s="29"/>
      <c r="F569" s="29"/>
    </row>
    <row r="570" spans="1:6" s="2" customFormat="1" x14ac:dyDescent="0.25">
      <c r="A570" s="4"/>
      <c r="D570" s="13"/>
      <c r="E570" s="29"/>
      <c r="F570" s="29"/>
    </row>
    <row r="571" spans="1:6" s="2" customFormat="1" x14ac:dyDescent="0.25">
      <c r="A571" s="4"/>
      <c r="D571" s="13"/>
      <c r="E571" s="29"/>
      <c r="F571" s="29"/>
    </row>
    <row r="572" spans="1:6" s="2" customFormat="1" ht="30" x14ac:dyDescent="0.25">
      <c r="A572" s="4" t="s">
        <v>351</v>
      </c>
      <c r="B572" s="2" t="s">
        <v>352</v>
      </c>
      <c r="D572" s="13"/>
      <c r="E572" s="29"/>
      <c r="F572" s="29">
        <f>SUM(F557:F571)</f>
        <v>0</v>
      </c>
    </row>
    <row r="573" spans="1:6" s="2" customFormat="1" x14ac:dyDescent="0.25">
      <c r="A573" s="4"/>
      <c r="D573" s="13"/>
      <c r="E573" s="29"/>
      <c r="F573" s="29"/>
    </row>
    <row r="574" spans="1:6" s="2" customFormat="1" x14ac:dyDescent="0.25">
      <c r="A574" s="4"/>
      <c r="D574" s="13"/>
      <c r="E574" s="29"/>
      <c r="F574" s="29"/>
    </row>
    <row r="575" spans="1:6" s="2" customFormat="1" x14ac:dyDescent="0.25">
      <c r="A575" s="4"/>
      <c r="D575" s="13"/>
      <c r="E575" s="29"/>
      <c r="F575" s="29"/>
    </row>
    <row r="576" spans="1:6" s="2" customFormat="1" x14ac:dyDescent="0.25">
      <c r="A576" s="4"/>
      <c r="B576" s="2" t="s">
        <v>353</v>
      </c>
      <c r="D576" s="13"/>
      <c r="E576" s="29"/>
      <c r="F576" s="29"/>
    </row>
    <row r="577" spans="1:6" s="2" customFormat="1" x14ac:dyDescent="0.25">
      <c r="A577" s="4"/>
      <c r="D577" s="13"/>
      <c r="E577" s="29"/>
      <c r="F577" s="29"/>
    </row>
    <row r="578" spans="1:6" s="2" customFormat="1" x14ac:dyDescent="0.25">
      <c r="A578" s="4"/>
      <c r="D578" s="13"/>
      <c r="E578" s="29"/>
      <c r="F578" s="29"/>
    </row>
    <row r="579" spans="1:6" s="2" customFormat="1" x14ac:dyDescent="0.25">
      <c r="A579" s="4">
        <v>1</v>
      </c>
      <c r="B579" s="2" t="s">
        <v>354</v>
      </c>
      <c r="D579" s="13"/>
      <c r="E579" s="29"/>
      <c r="F579" s="29">
        <f>F175</f>
        <v>0</v>
      </c>
    </row>
    <row r="580" spans="1:6" s="2" customFormat="1" x14ac:dyDescent="0.25">
      <c r="A580" s="4"/>
      <c r="D580" s="13"/>
      <c r="E580" s="29"/>
      <c r="F580" s="29"/>
    </row>
    <row r="581" spans="1:6" s="2" customFormat="1" x14ac:dyDescent="0.25">
      <c r="A581" s="4">
        <v>2</v>
      </c>
      <c r="B581" s="2" t="s">
        <v>355</v>
      </c>
      <c r="D581" s="13"/>
      <c r="E581" s="29"/>
      <c r="F581" s="29">
        <f>F199</f>
        <v>0</v>
      </c>
    </row>
    <row r="582" spans="1:6" s="2" customFormat="1" x14ac:dyDescent="0.25">
      <c r="A582" s="4"/>
      <c r="D582" s="13"/>
      <c r="E582" s="29"/>
      <c r="F582" s="29"/>
    </row>
    <row r="583" spans="1:6" s="2" customFormat="1" x14ac:dyDescent="0.25">
      <c r="A583" s="4">
        <v>3</v>
      </c>
      <c r="B583" s="2" t="s">
        <v>356</v>
      </c>
      <c r="D583" s="13"/>
      <c r="E583" s="29"/>
      <c r="F583" s="29">
        <f>F234</f>
        <v>0</v>
      </c>
    </row>
    <row r="584" spans="1:6" s="2" customFormat="1" x14ac:dyDescent="0.25">
      <c r="A584" s="4"/>
      <c r="D584" s="13"/>
      <c r="E584" s="29"/>
      <c r="F584" s="29"/>
    </row>
    <row r="585" spans="1:6" s="2" customFormat="1" x14ac:dyDescent="0.25">
      <c r="A585" s="4">
        <v>4</v>
      </c>
      <c r="B585" s="2" t="s">
        <v>357</v>
      </c>
      <c r="D585" s="13"/>
      <c r="E585" s="29"/>
      <c r="F585" s="29">
        <f>F325</f>
        <v>0</v>
      </c>
    </row>
    <row r="586" spans="1:6" s="2" customFormat="1" x14ac:dyDescent="0.25">
      <c r="A586" s="4"/>
      <c r="D586" s="13"/>
      <c r="E586" s="29"/>
      <c r="F586" s="29"/>
    </row>
    <row r="587" spans="1:6" s="2" customFormat="1" x14ac:dyDescent="0.25">
      <c r="A587" s="4">
        <v>5</v>
      </c>
      <c r="B587" s="2" t="s">
        <v>226</v>
      </c>
      <c r="D587" s="13"/>
      <c r="E587" s="29"/>
      <c r="F587" s="29">
        <f>F369</f>
        <v>0</v>
      </c>
    </row>
    <row r="588" spans="1:6" s="2" customFormat="1" x14ac:dyDescent="0.25">
      <c r="A588" s="4"/>
      <c r="D588" s="13"/>
      <c r="E588" s="29"/>
      <c r="F588" s="29"/>
    </row>
    <row r="589" spans="1:6" s="2" customFormat="1" x14ac:dyDescent="0.25">
      <c r="A589" s="4">
        <v>6</v>
      </c>
      <c r="B589" s="2" t="s">
        <v>358</v>
      </c>
      <c r="D589" s="13"/>
      <c r="E589" s="29"/>
      <c r="F589" s="29">
        <f>F406</f>
        <v>0</v>
      </c>
    </row>
    <row r="590" spans="1:6" s="2" customFormat="1" x14ac:dyDescent="0.25">
      <c r="A590" s="4"/>
      <c r="D590" s="13"/>
      <c r="E590" s="29"/>
      <c r="F590" s="29"/>
    </row>
    <row r="591" spans="1:6" s="2" customFormat="1" x14ac:dyDescent="0.25">
      <c r="A591" s="4">
        <v>7</v>
      </c>
      <c r="B591" s="2" t="s">
        <v>359</v>
      </c>
      <c r="D591" s="13"/>
      <c r="E591" s="29"/>
      <c r="F591" s="29">
        <f>F436</f>
        <v>0</v>
      </c>
    </row>
    <row r="592" spans="1:6" s="2" customFormat="1" x14ac:dyDescent="0.25">
      <c r="A592" s="4"/>
      <c r="D592" s="13"/>
      <c r="E592" s="29"/>
      <c r="F592" s="29"/>
    </row>
    <row r="593" spans="1:6" s="2" customFormat="1" x14ac:dyDescent="0.25">
      <c r="A593" s="4">
        <v>8</v>
      </c>
      <c r="B593" s="2" t="s">
        <v>360</v>
      </c>
      <c r="D593" s="13"/>
      <c r="E593" s="29"/>
      <c r="F593" s="29">
        <f>F463</f>
        <v>0</v>
      </c>
    </row>
    <row r="594" spans="1:6" s="2" customFormat="1" x14ac:dyDescent="0.25">
      <c r="A594" s="4"/>
      <c r="D594" s="13"/>
      <c r="E594" s="29"/>
      <c r="F594" s="29"/>
    </row>
    <row r="595" spans="1:6" s="2" customFormat="1" x14ac:dyDescent="0.25">
      <c r="A595" s="4">
        <v>9</v>
      </c>
      <c r="B595" s="2" t="s">
        <v>361</v>
      </c>
      <c r="D595" s="13"/>
      <c r="E595" s="29"/>
      <c r="F595" s="29">
        <f>F483</f>
        <v>0</v>
      </c>
    </row>
    <row r="596" spans="1:6" s="2" customFormat="1" x14ac:dyDescent="0.25">
      <c r="A596" s="4"/>
      <c r="D596" s="13"/>
      <c r="E596" s="29"/>
      <c r="F596" s="29"/>
    </row>
    <row r="597" spans="1:6" s="2" customFormat="1" x14ac:dyDescent="0.25">
      <c r="A597" s="4">
        <v>10</v>
      </c>
      <c r="B597" s="2" t="s">
        <v>310</v>
      </c>
      <c r="D597" s="13"/>
      <c r="E597" s="29"/>
      <c r="F597" s="29">
        <f>F529</f>
        <v>0</v>
      </c>
    </row>
    <row r="598" spans="1:6" s="2" customFormat="1" x14ac:dyDescent="0.25">
      <c r="A598" s="4"/>
      <c r="D598" s="13"/>
      <c r="E598" s="29"/>
      <c r="F598" s="29"/>
    </row>
    <row r="599" spans="1:6" s="2" customFormat="1" x14ac:dyDescent="0.25">
      <c r="A599" s="4">
        <v>11</v>
      </c>
      <c r="B599" s="2" t="s">
        <v>332</v>
      </c>
      <c r="D599" s="13"/>
      <c r="E599" s="29"/>
      <c r="F599" s="29">
        <f>F549</f>
        <v>0</v>
      </c>
    </row>
    <row r="600" spans="1:6" s="2" customFormat="1" x14ac:dyDescent="0.25">
      <c r="A600" s="4"/>
      <c r="D600" s="13"/>
      <c r="E600" s="29"/>
      <c r="F600" s="29"/>
    </row>
    <row r="601" spans="1:6" s="2" customFormat="1" x14ac:dyDescent="0.25">
      <c r="A601" s="4">
        <v>12</v>
      </c>
      <c r="B601" s="2" t="s">
        <v>362</v>
      </c>
      <c r="D601" s="13"/>
      <c r="E601" s="29"/>
      <c r="F601" s="29">
        <f>F572</f>
        <v>0</v>
      </c>
    </row>
    <row r="602" spans="1:6" s="2" customFormat="1" ht="15.75" thickBot="1" x14ac:dyDescent="0.3">
      <c r="A602" s="4"/>
      <c r="D602" s="13"/>
      <c r="E602" s="29"/>
      <c r="F602" s="29"/>
    </row>
    <row r="603" spans="1:6" s="11" customFormat="1" ht="15.75" thickBot="1" x14ac:dyDescent="0.3">
      <c r="A603" s="22" t="s">
        <v>471</v>
      </c>
      <c r="B603" s="23"/>
      <c r="C603" s="23"/>
      <c r="D603" s="23"/>
      <c r="E603" s="24"/>
      <c r="F603" s="32">
        <f>SUM(F579:F601)</f>
        <v>0</v>
      </c>
    </row>
    <row r="604" spans="1:6" s="2" customFormat="1" x14ac:dyDescent="0.25">
      <c r="A604" s="4"/>
      <c r="D604" s="13"/>
      <c r="E604" s="29"/>
      <c r="F604" s="29"/>
    </row>
    <row r="605" spans="1:6" s="2" customFormat="1" x14ac:dyDescent="0.25">
      <c r="A605" s="4"/>
      <c r="D605" s="13"/>
      <c r="E605" s="29"/>
      <c r="F605" s="29"/>
    </row>
    <row r="606" spans="1:6" s="2" customFormat="1" x14ac:dyDescent="0.25">
      <c r="A606" s="4"/>
      <c r="D606" s="13"/>
      <c r="E606" s="29"/>
      <c r="F606" s="29"/>
    </row>
    <row r="607" spans="1:6" s="2" customFormat="1" x14ac:dyDescent="0.25">
      <c r="A607" s="4"/>
      <c r="D607" s="13"/>
      <c r="E607" s="29"/>
      <c r="F607" s="29"/>
    </row>
    <row r="608" spans="1:6" s="2" customFormat="1" x14ac:dyDescent="0.25">
      <c r="A608" s="4"/>
      <c r="D608" s="13"/>
      <c r="E608" s="29"/>
      <c r="F608" s="29"/>
    </row>
    <row r="609" spans="1:6" s="2" customFormat="1" x14ac:dyDescent="0.25">
      <c r="A609" s="4"/>
      <c r="D609" s="13"/>
      <c r="E609" s="29"/>
      <c r="F609" s="29"/>
    </row>
    <row r="610" spans="1:6" s="2" customFormat="1" x14ac:dyDescent="0.25">
      <c r="A610" s="4"/>
      <c r="D610" s="13"/>
      <c r="E610" s="29"/>
      <c r="F610" s="29"/>
    </row>
    <row r="611" spans="1:6" s="2" customFormat="1" x14ac:dyDescent="0.25">
      <c r="A611" s="4"/>
      <c r="D611" s="13"/>
      <c r="E611" s="29"/>
      <c r="F611" s="29"/>
    </row>
    <row r="612" spans="1:6" s="2" customFormat="1" x14ac:dyDescent="0.25">
      <c r="A612" s="4"/>
      <c r="D612" s="13"/>
      <c r="E612" s="29"/>
      <c r="F612" s="29"/>
    </row>
    <row r="613" spans="1:6" s="2" customFormat="1" x14ac:dyDescent="0.25">
      <c r="A613" s="4"/>
      <c r="D613" s="13"/>
      <c r="E613" s="29"/>
      <c r="F613" s="29"/>
    </row>
    <row r="614" spans="1:6" s="2" customFormat="1" x14ac:dyDescent="0.25">
      <c r="A614" s="4"/>
      <c r="D614" s="13"/>
      <c r="E614" s="29"/>
      <c r="F614" s="29"/>
    </row>
    <row r="615" spans="1:6" s="2" customFormat="1" x14ac:dyDescent="0.25">
      <c r="A615" s="4"/>
      <c r="D615" s="13"/>
      <c r="E615" s="29"/>
      <c r="F615" s="29"/>
    </row>
    <row r="616" spans="1:6" s="2" customFormat="1" x14ac:dyDescent="0.25">
      <c r="A616" s="4"/>
      <c r="D616" s="13"/>
      <c r="E616" s="29"/>
      <c r="F616" s="29"/>
    </row>
    <row r="617" spans="1:6" s="2" customFormat="1" x14ac:dyDescent="0.25">
      <c r="A617" s="4"/>
      <c r="D617" s="13"/>
      <c r="E617" s="29"/>
      <c r="F617" s="29"/>
    </row>
    <row r="618" spans="1:6" s="2" customFormat="1" x14ac:dyDescent="0.25">
      <c r="A618" s="4"/>
      <c r="D618" s="13"/>
      <c r="E618" s="29"/>
      <c r="F618" s="29"/>
    </row>
    <row r="619" spans="1:6" s="2" customFormat="1" x14ac:dyDescent="0.25">
      <c r="A619" s="4"/>
      <c r="D619" s="13"/>
      <c r="E619" s="29"/>
      <c r="F619" s="29"/>
    </row>
    <row r="620" spans="1:6" s="2" customFormat="1" x14ac:dyDescent="0.25">
      <c r="A620" s="4"/>
      <c r="D620" s="13"/>
      <c r="E620" s="29"/>
      <c r="F620" s="29"/>
    </row>
    <row r="621" spans="1:6" s="2" customFormat="1" x14ac:dyDescent="0.25">
      <c r="A621" s="4"/>
      <c r="D621" s="13"/>
      <c r="E621" s="29"/>
      <c r="F621" s="29"/>
    </row>
    <row r="622" spans="1:6" s="2" customFormat="1" x14ac:dyDescent="0.25">
      <c r="A622" s="4"/>
      <c r="D622" s="13"/>
      <c r="E622" s="29"/>
      <c r="F622" s="29"/>
    </row>
    <row r="623" spans="1:6" s="2" customFormat="1" x14ac:dyDescent="0.25">
      <c r="A623" s="4"/>
      <c r="D623" s="13"/>
      <c r="E623" s="29"/>
      <c r="F623" s="29"/>
    </row>
    <row r="624" spans="1:6" s="2" customFormat="1" x14ac:dyDescent="0.25">
      <c r="A624" s="4"/>
      <c r="D624" s="13"/>
      <c r="E624" s="29"/>
      <c r="F624" s="29"/>
    </row>
    <row r="625" spans="1:6" s="2" customFormat="1" x14ac:dyDescent="0.25">
      <c r="A625" s="4"/>
      <c r="D625" s="13"/>
      <c r="E625" s="29"/>
      <c r="F625" s="29"/>
    </row>
    <row r="626" spans="1:6" s="2" customFormat="1" x14ac:dyDescent="0.25">
      <c r="A626" s="4"/>
      <c r="D626" s="13"/>
      <c r="E626" s="29"/>
      <c r="F626" s="29"/>
    </row>
    <row r="627" spans="1:6" s="2" customFormat="1" x14ac:dyDescent="0.25">
      <c r="A627" s="4"/>
      <c r="D627" s="13"/>
      <c r="E627" s="29"/>
      <c r="F627" s="29"/>
    </row>
    <row r="628" spans="1:6" s="2" customFormat="1" x14ac:dyDescent="0.25">
      <c r="A628" s="4"/>
      <c r="D628" s="13"/>
      <c r="E628" s="29"/>
      <c r="F628" s="29"/>
    </row>
    <row r="629" spans="1:6" s="2" customFormat="1" x14ac:dyDescent="0.25">
      <c r="A629" s="4"/>
      <c r="D629" s="13"/>
      <c r="E629" s="29"/>
      <c r="F629" s="29"/>
    </row>
    <row r="630" spans="1:6" s="2" customFormat="1" x14ac:dyDescent="0.25">
      <c r="A630" s="4"/>
      <c r="D630" s="13"/>
      <c r="E630" s="29"/>
      <c r="F630" s="29"/>
    </row>
    <row r="631" spans="1:6" s="2" customFormat="1" x14ac:dyDescent="0.25">
      <c r="A631" s="4"/>
      <c r="D631" s="13"/>
      <c r="E631" s="29"/>
      <c r="F631" s="29"/>
    </row>
    <row r="632" spans="1:6" s="2" customFormat="1" x14ac:dyDescent="0.25">
      <c r="A632" s="4"/>
      <c r="D632" s="13"/>
      <c r="E632" s="29"/>
      <c r="F632" s="29"/>
    </row>
    <row r="633" spans="1:6" s="2" customFormat="1" x14ac:dyDescent="0.25">
      <c r="A633" s="4"/>
      <c r="D633" s="13"/>
      <c r="E633" s="29"/>
      <c r="F633" s="29"/>
    </row>
    <row r="634" spans="1:6" s="2" customFormat="1" x14ac:dyDescent="0.25">
      <c r="A634" s="4"/>
      <c r="D634" s="13"/>
      <c r="E634" s="29"/>
      <c r="F634" s="29"/>
    </row>
    <row r="635" spans="1:6" s="2" customFormat="1" x14ac:dyDescent="0.25">
      <c r="A635" s="4"/>
      <c r="D635" s="13"/>
      <c r="E635" s="29"/>
      <c r="F635" s="29"/>
    </row>
    <row r="636" spans="1:6" s="2" customFormat="1" x14ac:dyDescent="0.25">
      <c r="A636" s="4"/>
      <c r="D636" s="13"/>
      <c r="E636" s="29"/>
      <c r="F636" s="29"/>
    </row>
    <row r="637" spans="1:6" s="2" customFormat="1" x14ac:dyDescent="0.25">
      <c r="A637" s="4"/>
      <c r="D637" s="13"/>
      <c r="E637" s="29"/>
      <c r="F637" s="29"/>
    </row>
    <row r="638" spans="1:6" s="2" customFormat="1" x14ac:dyDescent="0.25">
      <c r="A638" s="4"/>
      <c r="D638" s="13"/>
      <c r="E638" s="29"/>
      <c r="F638" s="29"/>
    </row>
    <row r="639" spans="1:6" s="2" customFormat="1" x14ac:dyDescent="0.25">
      <c r="A639" s="4"/>
      <c r="D639" s="13"/>
      <c r="E639" s="29"/>
      <c r="F639" s="29"/>
    </row>
    <row r="640" spans="1:6" s="2" customFormat="1" x14ac:dyDescent="0.25">
      <c r="A640" s="4"/>
      <c r="D640" s="13"/>
      <c r="E640" s="29"/>
      <c r="F640" s="29"/>
    </row>
    <row r="641" spans="1:6" s="2" customFormat="1" x14ac:dyDescent="0.25">
      <c r="A641" s="4"/>
      <c r="D641" s="13"/>
      <c r="E641" s="29"/>
      <c r="F641" s="29"/>
    </row>
    <row r="642" spans="1:6" s="2" customFormat="1" x14ac:dyDescent="0.25">
      <c r="A642" s="4"/>
      <c r="D642" s="13"/>
      <c r="E642" s="29"/>
      <c r="F642" s="29"/>
    </row>
    <row r="643" spans="1:6" s="2" customFormat="1" x14ac:dyDescent="0.25">
      <c r="A643" s="4"/>
      <c r="D643" s="13"/>
      <c r="E643" s="29"/>
      <c r="F643" s="29"/>
    </row>
    <row r="644" spans="1:6" s="2" customFormat="1" x14ac:dyDescent="0.25">
      <c r="A644" s="4"/>
      <c r="D644" s="13"/>
      <c r="E644" s="29"/>
      <c r="F644" s="29"/>
    </row>
    <row r="645" spans="1:6" s="2" customFormat="1" x14ac:dyDescent="0.25">
      <c r="A645" s="4"/>
      <c r="D645" s="13"/>
      <c r="E645" s="29"/>
      <c r="F645" s="29"/>
    </row>
    <row r="646" spans="1:6" s="2" customFormat="1" x14ac:dyDescent="0.25">
      <c r="A646" s="4"/>
      <c r="D646" s="13"/>
      <c r="E646" s="29"/>
      <c r="F646" s="29"/>
    </row>
    <row r="647" spans="1:6" s="2" customFormat="1" x14ac:dyDescent="0.25">
      <c r="A647" s="4"/>
      <c r="D647" s="13"/>
      <c r="E647" s="29"/>
      <c r="F647" s="29"/>
    </row>
  </sheetData>
  <mergeCells count="1">
    <mergeCell ref="A603:E603"/>
  </mergeCells>
  <pageMargins left="0.74999999999999989" right="0.74999999999999989" top="1.393700787401575" bottom="1.393700787401575" header="1" footer="1"/>
  <pageSetup paperSize="9" scale="6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79"/>
  <sheetViews>
    <sheetView workbookViewId="0">
      <selection activeCell="O69" sqref="O69"/>
    </sheetView>
  </sheetViews>
  <sheetFormatPr defaultRowHeight="15" x14ac:dyDescent="0.25"/>
  <cols>
    <col min="1" max="1" width="9.25" style="1" customWidth="1"/>
    <col min="2" max="2" width="51.5" style="1" customWidth="1"/>
    <col min="3" max="3" width="11.625" style="1" customWidth="1"/>
    <col min="4" max="4" width="9.25" style="1" customWidth="1"/>
    <col min="5" max="5" width="15.5" style="28" customWidth="1"/>
    <col min="6" max="6" width="11.125" style="28" customWidth="1"/>
    <col min="7" max="1024" width="8.125" style="1" customWidth="1"/>
  </cols>
  <sheetData>
    <row r="1" spans="1:6" s="2" customFormat="1" x14ac:dyDescent="0.25">
      <c r="A1" s="2">
        <v>2</v>
      </c>
      <c r="B1" s="2" t="s">
        <v>25</v>
      </c>
      <c r="E1" s="29"/>
      <c r="F1" s="29"/>
    </row>
    <row r="2" spans="1:6" s="2" customFormat="1" x14ac:dyDescent="0.25">
      <c r="E2" s="29"/>
      <c r="F2" s="29"/>
    </row>
    <row r="3" spans="1:6" s="2" customFormat="1" x14ac:dyDescent="0.25">
      <c r="B3" s="2" t="s">
        <v>363</v>
      </c>
      <c r="E3" s="29"/>
      <c r="F3" s="29"/>
    </row>
    <row r="4" spans="1:6" s="2" customFormat="1" ht="45" x14ac:dyDescent="0.25">
      <c r="B4" s="2" t="s">
        <v>364</v>
      </c>
      <c r="E4" s="29"/>
      <c r="F4" s="29"/>
    </row>
    <row r="5" spans="1:6" s="2" customFormat="1" ht="150" x14ac:dyDescent="0.25">
      <c r="B5" s="2" t="s">
        <v>365</v>
      </c>
      <c r="E5" s="29"/>
      <c r="F5" s="29"/>
    </row>
    <row r="6" spans="1:6" s="2" customFormat="1" ht="45" x14ac:dyDescent="0.25">
      <c r="B6" s="2" t="s">
        <v>366</v>
      </c>
      <c r="E6" s="29"/>
      <c r="F6" s="29"/>
    </row>
    <row r="7" spans="1:6" s="2" customFormat="1" x14ac:dyDescent="0.25">
      <c r="B7" s="2" t="s">
        <v>367</v>
      </c>
      <c r="E7" s="29"/>
      <c r="F7" s="29"/>
    </row>
    <row r="8" spans="1:6" s="2" customFormat="1" ht="45" x14ac:dyDescent="0.25">
      <c r="A8" s="2" t="s">
        <v>368</v>
      </c>
      <c r="B8" s="2" t="s">
        <v>369</v>
      </c>
      <c r="E8" s="29"/>
      <c r="F8" s="29"/>
    </row>
    <row r="9" spans="1:6" s="2" customFormat="1" ht="30" x14ac:dyDescent="0.25">
      <c r="A9" s="2" t="s">
        <v>368</v>
      </c>
      <c r="B9" s="2" t="s">
        <v>370</v>
      </c>
      <c r="E9" s="29"/>
      <c r="F9" s="29"/>
    </row>
    <row r="10" spans="1:6" s="2" customFormat="1" x14ac:dyDescent="0.25">
      <c r="B10" s="2" t="s">
        <v>371</v>
      </c>
      <c r="E10" s="29"/>
      <c r="F10" s="29"/>
    </row>
    <row r="11" spans="1:6" s="2" customFormat="1" x14ac:dyDescent="0.25">
      <c r="B11" s="2" t="s">
        <v>372</v>
      </c>
      <c r="E11" s="29"/>
      <c r="F11" s="29"/>
    </row>
    <row r="12" spans="1:6" s="2" customFormat="1" ht="30" x14ac:dyDescent="0.25">
      <c r="B12" s="2" t="s">
        <v>373</v>
      </c>
      <c r="E12" s="29"/>
      <c r="F12" s="29"/>
    </row>
    <row r="13" spans="1:6" s="2" customFormat="1" x14ac:dyDescent="0.25">
      <c r="B13" s="2" t="s">
        <v>374</v>
      </c>
      <c r="E13" s="29"/>
      <c r="F13" s="29"/>
    </row>
    <row r="14" spans="1:6" s="2" customFormat="1" x14ac:dyDescent="0.25">
      <c r="B14" s="2" t="s">
        <v>375</v>
      </c>
      <c r="E14" s="29"/>
      <c r="F14" s="29"/>
    </row>
    <row r="15" spans="1:6" s="2" customFormat="1" ht="30" x14ac:dyDescent="0.25">
      <c r="A15" s="2" t="s">
        <v>368</v>
      </c>
      <c r="B15" s="2" t="s">
        <v>376</v>
      </c>
      <c r="E15" s="29"/>
      <c r="F15" s="29"/>
    </row>
    <row r="16" spans="1:6" s="2" customFormat="1" ht="45" x14ac:dyDescent="0.25">
      <c r="B16" s="2" t="s">
        <v>377</v>
      </c>
      <c r="E16" s="29"/>
      <c r="F16" s="29"/>
    </row>
    <row r="17" spans="1:6" s="2" customFormat="1" ht="45" x14ac:dyDescent="0.25">
      <c r="B17" s="2" t="s">
        <v>378</v>
      </c>
      <c r="E17" s="29"/>
      <c r="F17" s="29"/>
    </row>
    <row r="18" spans="1:6" s="2" customFormat="1" ht="30" x14ac:dyDescent="0.25">
      <c r="B18" s="2" t="s">
        <v>379</v>
      </c>
      <c r="E18" s="29"/>
      <c r="F18" s="29"/>
    </row>
    <row r="19" spans="1:6" s="2" customFormat="1" x14ac:dyDescent="0.25">
      <c r="E19" s="29"/>
      <c r="F19" s="29"/>
    </row>
    <row r="20" spans="1:6" s="2" customFormat="1" x14ac:dyDescent="0.25">
      <c r="E20" s="29"/>
      <c r="F20" s="29"/>
    </row>
    <row r="21" spans="1:6" s="2" customFormat="1" x14ac:dyDescent="0.25">
      <c r="A21" s="2" t="s">
        <v>380</v>
      </c>
      <c r="B21" s="2" t="s">
        <v>381</v>
      </c>
      <c r="C21" s="2" t="s">
        <v>382</v>
      </c>
      <c r="D21" s="2" t="s">
        <v>41</v>
      </c>
      <c r="E21" s="29" t="s">
        <v>42</v>
      </c>
      <c r="F21" s="29" t="s">
        <v>43</v>
      </c>
    </row>
    <row r="22" spans="1:6" s="2" customFormat="1" x14ac:dyDescent="0.25">
      <c r="A22" s="2" t="s">
        <v>383</v>
      </c>
      <c r="B22" s="2" t="s">
        <v>384</v>
      </c>
      <c r="E22" s="29"/>
      <c r="F22" s="29"/>
    </row>
    <row r="23" spans="1:6" s="2" customFormat="1" x14ac:dyDescent="0.25">
      <c r="E23" s="29"/>
      <c r="F23" s="29"/>
    </row>
    <row r="24" spans="1:6" s="2" customFormat="1" ht="30" x14ac:dyDescent="0.25">
      <c r="A24" s="2">
        <v>1</v>
      </c>
      <c r="B24" s="2" t="s">
        <v>385</v>
      </c>
      <c r="E24" s="29"/>
      <c r="F24" s="29"/>
    </row>
    <row r="25" spans="1:6" s="2" customFormat="1" x14ac:dyDescent="0.25">
      <c r="A25" s="2" t="s">
        <v>386</v>
      </c>
      <c r="B25" s="2" t="s">
        <v>387</v>
      </c>
      <c r="C25" s="2" t="s">
        <v>388</v>
      </c>
      <c r="D25" s="2">
        <v>5</v>
      </c>
      <c r="E25" s="29"/>
      <c r="F25" s="29">
        <f>D25*E25</f>
        <v>0</v>
      </c>
    </row>
    <row r="26" spans="1:6" s="2" customFormat="1" x14ac:dyDescent="0.25">
      <c r="A26" s="2" t="s">
        <v>389</v>
      </c>
      <c r="B26" s="2" t="s">
        <v>390</v>
      </c>
      <c r="C26" s="2" t="s">
        <v>388</v>
      </c>
      <c r="D26" s="2">
        <v>25</v>
      </c>
      <c r="E26" s="29"/>
      <c r="F26" s="29">
        <f>D26*E26</f>
        <v>0</v>
      </c>
    </row>
    <row r="27" spans="1:6" s="2" customFormat="1" x14ac:dyDescent="0.25">
      <c r="E27" s="29"/>
      <c r="F27" s="29"/>
    </row>
    <row r="28" spans="1:6" s="2" customFormat="1" x14ac:dyDescent="0.25">
      <c r="A28" s="2" t="s">
        <v>391</v>
      </c>
      <c r="B28" s="2" t="s">
        <v>392</v>
      </c>
      <c r="E28" s="29"/>
      <c r="F28" s="29"/>
    </row>
    <row r="29" spans="1:6" s="2" customFormat="1" x14ac:dyDescent="0.25">
      <c r="A29" s="2" t="s">
        <v>393</v>
      </c>
      <c r="B29" s="2" t="s">
        <v>394</v>
      </c>
      <c r="C29" s="2" t="s">
        <v>388</v>
      </c>
      <c r="D29" s="2">
        <v>25</v>
      </c>
      <c r="E29" s="29"/>
      <c r="F29" s="29">
        <f>D29*E29</f>
        <v>0</v>
      </c>
    </row>
    <row r="30" spans="1:6" s="2" customFormat="1" x14ac:dyDescent="0.25">
      <c r="E30" s="29"/>
      <c r="F30" s="29"/>
    </row>
    <row r="31" spans="1:6" s="2" customFormat="1" ht="30" x14ac:dyDescent="0.25">
      <c r="A31" s="2" t="s">
        <v>395</v>
      </c>
      <c r="B31" s="2" t="s">
        <v>396</v>
      </c>
      <c r="E31" s="29"/>
      <c r="F31" s="29"/>
    </row>
    <row r="32" spans="1:6" s="2" customFormat="1" x14ac:dyDescent="0.25">
      <c r="B32" s="2" t="s">
        <v>397</v>
      </c>
      <c r="E32" s="29"/>
      <c r="F32" s="29"/>
    </row>
    <row r="33" spans="1:6" s="2" customFormat="1" ht="150" x14ac:dyDescent="0.25">
      <c r="B33" s="2" t="s">
        <v>398</v>
      </c>
      <c r="E33" s="29"/>
      <c r="F33" s="29"/>
    </row>
    <row r="34" spans="1:6" s="2" customFormat="1" x14ac:dyDescent="0.25">
      <c r="C34" s="2" t="s">
        <v>399</v>
      </c>
      <c r="D34" s="2">
        <v>1</v>
      </c>
      <c r="E34" s="29"/>
      <c r="F34" s="29">
        <f>E34*D34</f>
        <v>0</v>
      </c>
    </row>
    <row r="35" spans="1:6" s="2" customFormat="1" x14ac:dyDescent="0.25">
      <c r="E35" s="29"/>
      <c r="F35" s="29"/>
    </row>
    <row r="36" spans="1:6" s="2" customFormat="1" ht="45" x14ac:dyDescent="0.25">
      <c r="A36" s="2" t="s">
        <v>400</v>
      </c>
      <c r="B36" s="2" t="s">
        <v>401</v>
      </c>
      <c r="E36" s="29"/>
      <c r="F36" s="29"/>
    </row>
    <row r="37" spans="1:6" s="2" customFormat="1" x14ac:dyDescent="0.25">
      <c r="B37" s="2" t="s">
        <v>402</v>
      </c>
      <c r="E37" s="29"/>
      <c r="F37" s="29"/>
    </row>
    <row r="38" spans="1:6" s="2" customFormat="1" x14ac:dyDescent="0.25">
      <c r="B38" s="2" t="s">
        <v>403</v>
      </c>
      <c r="E38" s="29"/>
      <c r="F38" s="29"/>
    </row>
    <row r="39" spans="1:6" s="2" customFormat="1" x14ac:dyDescent="0.25">
      <c r="B39" s="2" t="s">
        <v>404</v>
      </c>
      <c r="E39" s="29"/>
      <c r="F39" s="29"/>
    </row>
    <row r="40" spans="1:6" s="2" customFormat="1" x14ac:dyDescent="0.25">
      <c r="B40" s="2" t="s">
        <v>405</v>
      </c>
      <c r="E40" s="29"/>
      <c r="F40" s="29"/>
    </row>
    <row r="41" spans="1:6" s="2" customFormat="1" x14ac:dyDescent="0.25">
      <c r="B41" s="2" t="s">
        <v>406</v>
      </c>
      <c r="E41" s="29"/>
      <c r="F41" s="29"/>
    </row>
    <row r="42" spans="1:6" s="2" customFormat="1" ht="150" x14ac:dyDescent="0.25">
      <c r="B42" s="2" t="s">
        <v>407</v>
      </c>
      <c r="E42" s="29"/>
      <c r="F42" s="29"/>
    </row>
    <row r="43" spans="1:6" s="2" customFormat="1" x14ac:dyDescent="0.25">
      <c r="C43" s="2" t="s">
        <v>399</v>
      </c>
      <c r="D43" s="2">
        <v>1</v>
      </c>
      <c r="E43" s="29"/>
      <c r="F43" s="29">
        <f>E43*D43</f>
        <v>0</v>
      </c>
    </row>
    <row r="44" spans="1:6" s="2" customFormat="1" x14ac:dyDescent="0.25">
      <c r="E44" s="29"/>
      <c r="F44" s="29"/>
    </row>
    <row r="45" spans="1:6" s="2" customFormat="1" x14ac:dyDescent="0.25">
      <c r="E45" s="29"/>
      <c r="F45" s="29"/>
    </row>
    <row r="46" spans="1:6" s="2" customFormat="1" ht="105" x14ac:dyDescent="0.25">
      <c r="A46" s="2" t="s">
        <v>408</v>
      </c>
      <c r="B46" s="2" t="s">
        <v>409</v>
      </c>
      <c r="C46" s="2" t="s">
        <v>399</v>
      </c>
      <c r="D46" s="2">
        <v>1</v>
      </c>
      <c r="E46" s="29"/>
      <c r="F46" s="29">
        <f>ROUND(D46*E46,2)</f>
        <v>0</v>
      </c>
    </row>
    <row r="47" spans="1:6" s="2" customFormat="1" x14ac:dyDescent="0.25">
      <c r="E47" s="29"/>
      <c r="F47" s="29"/>
    </row>
    <row r="48" spans="1:6" s="2" customFormat="1" x14ac:dyDescent="0.25">
      <c r="A48" s="2" t="s">
        <v>383</v>
      </c>
      <c r="B48" s="2" t="s">
        <v>410</v>
      </c>
      <c r="E48" s="29"/>
      <c r="F48" s="29">
        <f>SUM(F24:F47)</f>
        <v>0</v>
      </c>
    </row>
    <row r="49" spans="1:6" s="2" customFormat="1" x14ac:dyDescent="0.25">
      <c r="E49" s="29"/>
      <c r="F49" s="29"/>
    </row>
    <row r="50" spans="1:6" s="2" customFormat="1" x14ac:dyDescent="0.25">
      <c r="A50" s="2" t="s">
        <v>411</v>
      </c>
      <c r="B50" s="2" t="s">
        <v>412</v>
      </c>
      <c r="E50" s="29"/>
      <c r="F50" s="29"/>
    </row>
    <row r="51" spans="1:6" s="2" customFormat="1" x14ac:dyDescent="0.25">
      <c r="E51" s="29"/>
      <c r="F51" s="29"/>
    </row>
    <row r="52" spans="1:6" s="2" customFormat="1" ht="30" x14ac:dyDescent="0.25">
      <c r="A52" s="2" t="s">
        <v>413</v>
      </c>
      <c r="B52" s="2" t="s">
        <v>414</v>
      </c>
      <c r="C52" s="2" t="s">
        <v>415</v>
      </c>
      <c r="D52" s="2">
        <v>20</v>
      </c>
      <c r="E52" s="29"/>
      <c r="F52" s="29">
        <f>D52*E52</f>
        <v>0</v>
      </c>
    </row>
    <row r="53" spans="1:6" s="2" customFormat="1" x14ac:dyDescent="0.25">
      <c r="E53" s="29"/>
      <c r="F53" s="29"/>
    </row>
    <row r="54" spans="1:6" s="2" customFormat="1" ht="30" x14ac:dyDescent="0.25">
      <c r="A54" s="2" t="s">
        <v>391</v>
      </c>
      <c r="B54" s="2" t="s">
        <v>416</v>
      </c>
      <c r="C54" s="2" t="s">
        <v>415</v>
      </c>
      <c r="D54" s="2">
        <v>25</v>
      </c>
      <c r="E54" s="29"/>
      <c r="F54" s="29">
        <f>D54*E54</f>
        <v>0</v>
      </c>
    </row>
    <row r="55" spans="1:6" s="2" customFormat="1" x14ac:dyDescent="0.25">
      <c r="E55" s="29"/>
      <c r="F55" s="29"/>
    </row>
    <row r="56" spans="1:6" s="2" customFormat="1" x14ac:dyDescent="0.25">
      <c r="A56" s="2" t="s">
        <v>395</v>
      </c>
      <c r="B56" s="2" t="s">
        <v>417</v>
      </c>
      <c r="C56" s="2" t="s">
        <v>399</v>
      </c>
      <c r="D56" s="2">
        <v>1</v>
      </c>
      <c r="E56" s="29"/>
      <c r="F56" s="29">
        <f>D56*E56</f>
        <v>0</v>
      </c>
    </row>
    <row r="57" spans="1:6" s="2" customFormat="1" x14ac:dyDescent="0.25">
      <c r="A57" s="2" t="s">
        <v>411</v>
      </c>
      <c r="B57" s="2" t="s">
        <v>418</v>
      </c>
      <c r="E57" s="29"/>
      <c r="F57" s="29">
        <f>SUM(F51:F56)</f>
        <v>0</v>
      </c>
    </row>
    <row r="58" spans="1:6" s="2" customFormat="1" x14ac:dyDescent="0.25">
      <c r="E58" s="29"/>
      <c r="F58" s="29"/>
    </row>
    <row r="59" spans="1:6" s="2" customFormat="1" x14ac:dyDescent="0.25">
      <c r="A59" s="2" t="s">
        <v>419</v>
      </c>
      <c r="B59" s="2" t="s">
        <v>420</v>
      </c>
      <c r="E59" s="29"/>
      <c r="F59" s="29"/>
    </row>
    <row r="60" spans="1:6" s="2" customFormat="1" x14ac:dyDescent="0.25">
      <c r="E60" s="29"/>
      <c r="F60" s="29"/>
    </row>
    <row r="61" spans="1:6" s="2" customFormat="1" ht="30" x14ac:dyDescent="0.25">
      <c r="A61" s="2">
        <v>1</v>
      </c>
      <c r="B61" s="2" t="s">
        <v>421</v>
      </c>
      <c r="C61" s="2" t="s">
        <v>399</v>
      </c>
      <c r="D61" s="2">
        <v>1</v>
      </c>
      <c r="E61" s="29"/>
      <c r="F61" s="29">
        <f>ROUND(D61*E61,2)</f>
        <v>0</v>
      </c>
    </row>
    <row r="62" spans="1:6" s="2" customFormat="1" x14ac:dyDescent="0.25">
      <c r="E62" s="29"/>
      <c r="F62" s="29"/>
    </row>
    <row r="63" spans="1:6" s="2" customFormat="1" x14ac:dyDescent="0.25">
      <c r="A63" s="2" t="s">
        <v>419</v>
      </c>
      <c r="B63" s="2" t="s">
        <v>422</v>
      </c>
      <c r="E63" s="29"/>
      <c r="F63" s="29">
        <f>SUM(F61:F62)</f>
        <v>0</v>
      </c>
    </row>
    <row r="64" spans="1:6" s="2" customFormat="1" x14ac:dyDescent="0.25">
      <c r="E64" s="29"/>
      <c r="F64" s="29"/>
    </row>
    <row r="65" spans="1:6" s="2" customFormat="1" x14ac:dyDescent="0.25">
      <c r="E65" s="29"/>
      <c r="F65" s="29"/>
    </row>
    <row r="66" spans="1:6" s="2" customFormat="1" x14ac:dyDescent="0.25">
      <c r="E66" s="29"/>
      <c r="F66" s="29"/>
    </row>
    <row r="67" spans="1:6" s="2" customFormat="1" x14ac:dyDescent="0.25">
      <c r="B67" s="11" t="s">
        <v>423</v>
      </c>
      <c r="E67" s="29"/>
      <c r="F67" s="29"/>
    </row>
    <row r="68" spans="1:6" s="2" customFormat="1" x14ac:dyDescent="0.25">
      <c r="E68" s="29"/>
      <c r="F68" s="29"/>
    </row>
    <row r="69" spans="1:6" s="2" customFormat="1" x14ac:dyDescent="0.25">
      <c r="B69" s="2" t="s">
        <v>25</v>
      </c>
      <c r="E69" s="29"/>
      <c r="F69" s="29"/>
    </row>
    <row r="70" spans="1:6" s="2" customFormat="1" x14ac:dyDescent="0.25">
      <c r="E70" s="29"/>
      <c r="F70" s="29"/>
    </row>
    <row r="71" spans="1:6" s="2" customFormat="1" x14ac:dyDescent="0.25">
      <c r="A71" s="2" t="s">
        <v>383</v>
      </c>
      <c r="B71" s="2" t="s">
        <v>424</v>
      </c>
      <c r="E71" s="29"/>
      <c r="F71" s="29">
        <f>F48</f>
        <v>0</v>
      </c>
    </row>
    <row r="72" spans="1:6" s="2" customFormat="1" x14ac:dyDescent="0.25">
      <c r="A72" s="2" t="s">
        <v>411</v>
      </c>
      <c r="B72" s="2" t="s">
        <v>412</v>
      </c>
      <c r="E72" s="29"/>
      <c r="F72" s="29">
        <f>F57</f>
        <v>0</v>
      </c>
    </row>
    <row r="73" spans="1:6" s="2" customFormat="1" x14ac:dyDescent="0.25">
      <c r="A73" s="2" t="s">
        <v>419</v>
      </c>
      <c r="B73" s="2" t="s">
        <v>420</v>
      </c>
      <c r="E73" s="29"/>
      <c r="F73" s="29">
        <f>F63</f>
        <v>0</v>
      </c>
    </row>
    <row r="74" spans="1:6" s="2" customFormat="1" ht="15.75" thickBot="1" x14ac:dyDescent="0.3">
      <c r="E74" s="29"/>
      <c r="F74" s="29"/>
    </row>
    <row r="75" spans="1:6" s="11" customFormat="1" ht="15.75" thickBot="1" x14ac:dyDescent="0.3">
      <c r="A75" s="22" t="s">
        <v>425</v>
      </c>
      <c r="B75" s="23"/>
      <c r="C75" s="23"/>
      <c r="D75" s="23"/>
      <c r="E75" s="24"/>
      <c r="F75" s="32">
        <f>SUM(F71:F73)</f>
        <v>0</v>
      </c>
    </row>
    <row r="76" spans="1:6" s="2" customFormat="1" x14ac:dyDescent="0.25">
      <c r="E76" s="29"/>
      <c r="F76" s="29"/>
    </row>
    <row r="77" spans="1:6" s="2" customFormat="1" x14ac:dyDescent="0.25">
      <c r="E77" s="29"/>
      <c r="F77" s="29"/>
    </row>
    <row r="78" spans="1:6" s="2" customFormat="1" x14ac:dyDescent="0.25">
      <c r="E78" s="29"/>
      <c r="F78" s="29"/>
    </row>
    <row r="79" spans="1:6" s="2" customFormat="1" x14ac:dyDescent="0.25">
      <c r="E79" s="29"/>
      <c r="F79" s="29"/>
    </row>
  </sheetData>
  <mergeCells count="1">
    <mergeCell ref="A75:E75"/>
  </mergeCells>
  <pageMargins left="0.74999999999999989" right="0.74999999999999989" top="1.393700787401575" bottom="1.393700787401575" header="1" footer="1"/>
  <pageSetup paperSize="9" scale="73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J50"/>
  <sheetViews>
    <sheetView topLeftCell="A46" workbookViewId="0">
      <selection activeCell="N47" sqref="N47"/>
    </sheetView>
  </sheetViews>
  <sheetFormatPr defaultRowHeight="15" x14ac:dyDescent="0.25"/>
  <cols>
    <col min="1" max="1" width="8.125" style="1" customWidth="1"/>
    <col min="2" max="2" width="67.375" style="1" customWidth="1"/>
    <col min="3" max="3" width="13.125" style="1" customWidth="1"/>
    <col min="4" max="4" width="8.125" style="1" customWidth="1"/>
    <col min="5" max="5" width="14.375" style="1" customWidth="1"/>
    <col min="6" max="6" width="14.25" style="1" customWidth="1"/>
    <col min="7" max="1024" width="8.125" style="1" customWidth="1"/>
  </cols>
  <sheetData>
    <row r="1" spans="1:2" s="2" customFormat="1" x14ac:dyDescent="0.25">
      <c r="A1" s="2">
        <v>3</v>
      </c>
      <c r="B1" s="2" t="s">
        <v>426</v>
      </c>
    </row>
    <row r="2" spans="1:2" s="2" customFormat="1" x14ac:dyDescent="0.25"/>
    <row r="3" spans="1:2" s="2" customFormat="1" x14ac:dyDescent="0.25">
      <c r="B3" s="2" t="s">
        <v>427</v>
      </c>
    </row>
    <row r="4" spans="1:2" s="2" customFormat="1" x14ac:dyDescent="0.25"/>
    <row r="5" spans="1:2" s="2" customFormat="1" ht="30" x14ac:dyDescent="0.25">
      <c r="B5" s="2" t="s">
        <v>428</v>
      </c>
    </row>
    <row r="6" spans="1:2" s="2" customFormat="1" ht="30" x14ac:dyDescent="0.25">
      <c r="B6" s="2" t="s">
        <v>429</v>
      </c>
    </row>
    <row r="7" spans="1:2" s="2" customFormat="1" x14ac:dyDescent="0.25">
      <c r="B7" s="2" t="s">
        <v>430</v>
      </c>
    </row>
    <row r="8" spans="1:2" s="2" customFormat="1" x14ac:dyDescent="0.25"/>
    <row r="9" spans="1:2" s="2" customFormat="1" x14ac:dyDescent="0.25"/>
    <row r="10" spans="1:2" s="2" customFormat="1" ht="30" x14ac:dyDescent="0.25">
      <c r="B10" s="2" t="s">
        <v>431</v>
      </c>
    </row>
    <row r="11" spans="1:2" s="2" customFormat="1" ht="30" x14ac:dyDescent="0.25">
      <c r="B11" s="2" t="s">
        <v>432</v>
      </c>
    </row>
    <row r="12" spans="1:2" s="2" customFormat="1" x14ac:dyDescent="0.25">
      <c r="B12" s="2" t="s">
        <v>433</v>
      </c>
    </row>
    <row r="13" spans="1:2" s="2" customFormat="1" x14ac:dyDescent="0.25"/>
    <row r="14" spans="1:2" s="2" customFormat="1" ht="30" x14ac:dyDescent="0.25">
      <c r="B14" s="2" t="s">
        <v>434</v>
      </c>
    </row>
    <row r="15" spans="1:2" s="2" customFormat="1" ht="30" x14ac:dyDescent="0.25">
      <c r="B15" s="2" t="s">
        <v>435</v>
      </c>
    </row>
    <row r="16" spans="1:2" s="2" customFormat="1" ht="30" x14ac:dyDescent="0.25">
      <c r="B16" s="2" t="s">
        <v>436</v>
      </c>
    </row>
    <row r="17" spans="1:2" s="2" customFormat="1" x14ac:dyDescent="0.25">
      <c r="B17" s="2" t="s">
        <v>437</v>
      </c>
    </row>
    <row r="18" spans="1:2" s="2" customFormat="1" x14ac:dyDescent="0.25"/>
    <row r="19" spans="1:2" s="2" customFormat="1" ht="30" x14ac:dyDescent="0.25">
      <c r="B19" s="2" t="s">
        <v>438</v>
      </c>
    </row>
    <row r="20" spans="1:2" s="2" customFormat="1" x14ac:dyDescent="0.25">
      <c r="B20" s="2" t="s">
        <v>439</v>
      </c>
    </row>
    <row r="21" spans="1:2" s="2" customFormat="1" x14ac:dyDescent="0.25"/>
    <row r="22" spans="1:2" s="2" customFormat="1" x14ac:dyDescent="0.25"/>
    <row r="23" spans="1:2" s="2" customFormat="1" x14ac:dyDescent="0.25">
      <c r="B23" s="2" t="s">
        <v>440</v>
      </c>
    </row>
    <row r="24" spans="1:2" s="2" customFormat="1" x14ac:dyDescent="0.25"/>
    <row r="25" spans="1:2" s="2" customFormat="1" ht="30" x14ac:dyDescent="0.25">
      <c r="A25" s="2" t="s">
        <v>441</v>
      </c>
      <c r="B25" s="2" t="s">
        <v>442</v>
      </c>
    </row>
    <row r="26" spans="1:2" s="2" customFormat="1" ht="30" x14ac:dyDescent="0.25">
      <c r="B26" s="2" t="s">
        <v>443</v>
      </c>
    </row>
    <row r="27" spans="1:2" s="2" customFormat="1" ht="30" x14ac:dyDescent="0.25">
      <c r="B27" s="2" t="s">
        <v>444</v>
      </c>
    </row>
    <row r="28" spans="1:2" s="2" customFormat="1" x14ac:dyDescent="0.25">
      <c r="B28" s="2" t="s">
        <v>445</v>
      </c>
    </row>
    <row r="29" spans="1:2" s="2" customFormat="1" x14ac:dyDescent="0.25"/>
    <row r="30" spans="1:2" s="2" customFormat="1" ht="30" x14ac:dyDescent="0.25">
      <c r="A30" s="2" t="s">
        <v>446</v>
      </c>
      <c r="B30" s="2" t="s">
        <v>447</v>
      </c>
    </row>
    <row r="31" spans="1:2" s="2" customFormat="1" ht="30" x14ac:dyDescent="0.25">
      <c r="B31" s="2" t="s">
        <v>448</v>
      </c>
    </row>
    <row r="32" spans="1:2" s="2" customFormat="1" x14ac:dyDescent="0.25">
      <c r="B32" s="2" t="s">
        <v>449</v>
      </c>
    </row>
    <row r="33" spans="1:6" s="2" customFormat="1" x14ac:dyDescent="0.25"/>
    <row r="34" spans="1:6" s="2" customFormat="1" ht="30" x14ac:dyDescent="0.25">
      <c r="A34" s="2" t="s">
        <v>450</v>
      </c>
      <c r="B34" s="2" t="s">
        <v>451</v>
      </c>
    </row>
    <row r="35" spans="1:6" s="2" customFormat="1" x14ac:dyDescent="0.25">
      <c r="B35" s="2" t="s">
        <v>452</v>
      </c>
    </row>
    <row r="36" spans="1:6" s="2" customFormat="1" x14ac:dyDescent="0.25"/>
    <row r="37" spans="1:6" s="2" customFormat="1" ht="30" x14ac:dyDescent="0.25">
      <c r="A37" s="2" t="s">
        <v>453</v>
      </c>
      <c r="B37" s="2" t="s">
        <v>454</v>
      </c>
    </row>
    <row r="38" spans="1:6" s="2" customFormat="1" x14ac:dyDescent="0.25">
      <c r="B38" s="2" t="s">
        <v>455</v>
      </c>
    </row>
    <row r="39" spans="1:6" s="2" customFormat="1" x14ac:dyDescent="0.25">
      <c r="B39" s="2" t="s">
        <v>456</v>
      </c>
    </row>
    <row r="40" spans="1:6" s="2" customFormat="1" x14ac:dyDescent="0.25">
      <c r="B40" s="2" t="s">
        <v>457</v>
      </c>
    </row>
    <row r="41" spans="1:6" s="2" customFormat="1" x14ac:dyDescent="0.25"/>
    <row r="42" spans="1:6" s="2" customFormat="1" ht="30" x14ac:dyDescent="0.25">
      <c r="A42" s="2" t="s">
        <v>458</v>
      </c>
      <c r="B42" s="2" t="s">
        <v>459</v>
      </c>
    </row>
    <row r="43" spans="1:6" s="2" customFormat="1" x14ac:dyDescent="0.25">
      <c r="B43" s="2" t="s">
        <v>460</v>
      </c>
    </row>
    <row r="44" spans="1:6" s="2" customFormat="1" x14ac:dyDescent="0.25"/>
    <row r="45" spans="1:6" s="2" customFormat="1" x14ac:dyDescent="0.25">
      <c r="B45" s="2" t="s">
        <v>461</v>
      </c>
      <c r="C45" s="2" t="s">
        <v>462</v>
      </c>
      <c r="D45" s="2" t="s">
        <v>463</v>
      </c>
      <c r="E45" s="2" t="s">
        <v>464</v>
      </c>
      <c r="F45" s="2" t="s">
        <v>465</v>
      </c>
    </row>
    <row r="46" spans="1:6" s="2" customFormat="1" x14ac:dyDescent="0.25">
      <c r="B46" s="2" t="s">
        <v>426</v>
      </c>
    </row>
    <row r="47" spans="1:6" s="2" customFormat="1" ht="375" x14ac:dyDescent="0.25">
      <c r="A47" s="2" t="s">
        <v>36</v>
      </c>
      <c r="B47" s="2" t="s">
        <v>466</v>
      </c>
    </row>
    <row r="48" spans="1:6" s="2" customFormat="1" x14ac:dyDescent="0.25">
      <c r="C48" s="2" t="s">
        <v>399</v>
      </c>
      <c r="D48" s="2">
        <v>1</v>
      </c>
      <c r="E48" s="29"/>
      <c r="F48" s="29">
        <f>D48*E48</f>
        <v>0</v>
      </c>
    </row>
    <row r="49" spans="1:1024" ht="15.75" thickBot="1" x14ac:dyDescent="0.3"/>
    <row r="50" spans="1:1024" s="19" customFormat="1" ht="15.75" thickBot="1" x14ac:dyDescent="0.3">
      <c r="A50" s="25" t="s">
        <v>470</v>
      </c>
      <c r="B50" s="26"/>
      <c r="C50" s="26"/>
      <c r="D50" s="26"/>
      <c r="E50" s="27"/>
      <c r="F50" s="20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  <c r="IX50" s="18"/>
      <c r="IY50" s="18"/>
      <c r="IZ50" s="18"/>
      <c r="JA50" s="18"/>
      <c r="JB50" s="18"/>
      <c r="JC50" s="18"/>
      <c r="JD50" s="18"/>
      <c r="JE50" s="18"/>
      <c r="JF50" s="18"/>
      <c r="JG50" s="18"/>
      <c r="JH50" s="18"/>
      <c r="JI50" s="18"/>
      <c r="JJ50" s="18"/>
      <c r="JK50" s="18"/>
      <c r="JL50" s="18"/>
      <c r="JM50" s="18"/>
      <c r="JN50" s="18"/>
      <c r="JO50" s="18"/>
      <c r="JP50" s="18"/>
      <c r="JQ50" s="18"/>
      <c r="JR50" s="18"/>
      <c r="JS50" s="18"/>
      <c r="JT50" s="18"/>
      <c r="JU50" s="18"/>
      <c r="JV50" s="18"/>
      <c r="JW50" s="18"/>
      <c r="JX50" s="18"/>
      <c r="JY50" s="18"/>
      <c r="JZ50" s="18"/>
      <c r="KA50" s="18"/>
      <c r="KB50" s="18"/>
      <c r="KC50" s="18"/>
      <c r="KD50" s="18"/>
      <c r="KE50" s="18"/>
      <c r="KF50" s="18"/>
      <c r="KG50" s="18"/>
      <c r="KH50" s="18"/>
      <c r="KI50" s="18"/>
      <c r="KJ50" s="18"/>
      <c r="KK50" s="18"/>
      <c r="KL50" s="18"/>
      <c r="KM50" s="18"/>
      <c r="KN50" s="18"/>
      <c r="KO50" s="18"/>
      <c r="KP50" s="18"/>
      <c r="KQ50" s="18"/>
      <c r="KR50" s="18"/>
      <c r="KS50" s="18"/>
      <c r="KT50" s="18"/>
      <c r="KU50" s="18"/>
      <c r="KV50" s="18"/>
      <c r="KW50" s="18"/>
      <c r="KX50" s="18"/>
      <c r="KY50" s="18"/>
      <c r="KZ50" s="18"/>
      <c r="LA50" s="18"/>
      <c r="LB50" s="18"/>
      <c r="LC50" s="18"/>
      <c r="LD50" s="18"/>
      <c r="LE50" s="18"/>
      <c r="LF50" s="18"/>
      <c r="LG50" s="18"/>
      <c r="LH50" s="18"/>
      <c r="LI50" s="18"/>
      <c r="LJ50" s="18"/>
      <c r="LK50" s="18"/>
      <c r="LL50" s="18"/>
      <c r="LM50" s="18"/>
      <c r="LN50" s="18"/>
      <c r="LO50" s="18"/>
      <c r="LP50" s="18"/>
      <c r="LQ50" s="18"/>
      <c r="LR50" s="18"/>
      <c r="LS50" s="18"/>
      <c r="LT50" s="18"/>
      <c r="LU50" s="18"/>
      <c r="LV50" s="18"/>
      <c r="LW50" s="18"/>
      <c r="LX50" s="18"/>
      <c r="LY50" s="18"/>
      <c r="LZ50" s="18"/>
      <c r="MA50" s="18"/>
      <c r="MB50" s="18"/>
      <c r="MC50" s="18"/>
      <c r="MD50" s="18"/>
      <c r="ME50" s="18"/>
      <c r="MF50" s="18"/>
      <c r="MG50" s="18"/>
      <c r="MH50" s="18"/>
      <c r="MI50" s="18"/>
      <c r="MJ50" s="18"/>
      <c r="MK50" s="18"/>
      <c r="ML50" s="18"/>
      <c r="MM50" s="18"/>
      <c r="MN50" s="18"/>
      <c r="MO50" s="18"/>
      <c r="MP50" s="18"/>
      <c r="MQ50" s="18"/>
      <c r="MR50" s="18"/>
      <c r="MS50" s="18"/>
      <c r="MT50" s="18"/>
      <c r="MU50" s="18"/>
      <c r="MV50" s="18"/>
      <c r="MW50" s="18"/>
      <c r="MX50" s="18"/>
      <c r="MY50" s="18"/>
      <c r="MZ50" s="18"/>
      <c r="NA50" s="18"/>
      <c r="NB50" s="18"/>
      <c r="NC50" s="18"/>
      <c r="ND50" s="18"/>
      <c r="NE50" s="18"/>
      <c r="NF50" s="18"/>
      <c r="NG50" s="18"/>
      <c r="NH50" s="18"/>
      <c r="NI50" s="18"/>
      <c r="NJ50" s="18"/>
      <c r="NK50" s="18"/>
      <c r="NL50" s="18"/>
      <c r="NM50" s="18"/>
      <c r="NN50" s="18"/>
      <c r="NO50" s="18"/>
      <c r="NP50" s="18"/>
      <c r="NQ50" s="18"/>
      <c r="NR50" s="18"/>
      <c r="NS50" s="18"/>
      <c r="NT50" s="18"/>
      <c r="NU50" s="18"/>
      <c r="NV50" s="18"/>
      <c r="NW50" s="18"/>
      <c r="NX50" s="18"/>
      <c r="NY50" s="18"/>
      <c r="NZ50" s="18"/>
      <c r="OA50" s="18"/>
      <c r="OB50" s="18"/>
      <c r="OC50" s="18"/>
      <c r="OD50" s="18"/>
      <c r="OE50" s="18"/>
      <c r="OF50" s="18"/>
      <c r="OG50" s="18"/>
      <c r="OH50" s="18"/>
      <c r="OI50" s="18"/>
      <c r="OJ50" s="18"/>
      <c r="OK50" s="18"/>
      <c r="OL50" s="18"/>
      <c r="OM50" s="18"/>
      <c r="ON50" s="18"/>
      <c r="OO50" s="18"/>
      <c r="OP50" s="18"/>
      <c r="OQ50" s="18"/>
      <c r="OR50" s="18"/>
      <c r="OS50" s="18"/>
      <c r="OT50" s="18"/>
      <c r="OU50" s="18"/>
      <c r="OV50" s="18"/>
      <c r="OW50" s="18"/>
      <c r="OX50" s="18"/>
      <c r="OY50" s="18"/>
      <c r="OZ50" s="18"/>
      <c r="PA50" s="18"/>
      <c r="PB50" s="18"/>
      <c r="PC50" s="18"/>
      <c r="PD50" s="18"/>
      <c r="PE50" s="18"/>
      <c r="PF50" s="18"/>
      <c r="PG50" s="18"/>
      <c r="PH50" s="18"/>
      <c r="PI50" s="18"/>
      <c r="PJ50" s="18"/>
      <c r="PK50" s="18"/>
      <c r="PL50" s="18"/>
      <c r="PM50" s="18"/>
      <c r="PN50" s="18"/>
      <c r="PO50" s="18"/>
      <c r="PP50" s="18"/>
      <c r="PQ50" s="18"/>
      <c r="PR50" s="18"/>
      <c r="PS50" s="18"/>
      <c r="PT50" s="18"/>
      <c r="PU50" s="18"/>
      <c r="PV50" s="18"/>
      <c r="PW50" s="18"/>
      <c r="PX50" s="18"/>
      <c r="PY50" s="18"/>
      <c r="PZ50" s="18"/>
      <c r="QA50" s="18"/>
      <c r="QB50" s="18"/>
      <c r="QC50" s="18"/>
      <c r="QD50" s="18"/>
      <c r="QE50" s="18"/>
      <c r="QF50" s="18"/>
      <c r="QG50" s="18"/>
      <c r="QH50" s="18"/>
      <c r="QI50" s="18"/>
      <c r="QJ50" s="18"/>
      <c r="QK50" s="18"/>
      <c r="QL50" s="18"/>
      <c r="QM50" s="18"/>
      <c r="QN50" s="18"/>
      <c r="QO50" s="18"/>
      <c r="QP50" s="18"/>
      <c r="QQ50" s="18"/>
      <c r="QR50" s="18"/>
      <c r="QS50" s="18"/>
      <c r="QT50" s="18"/>
      <c r="QU50" s="18"/>
      <c r="QV50" s="18"/>
      <c r="QW50" s="18"/>
      <c r="QX50" s="18"/>
      <c r="QY50" s="18"/>
      <c r="QZ50" s="18"/>
      <c r="RA50" s="18"/>
      <c r="RB50" s="18"/>
      <c r="RC50" s="18"/>
      <c r="RD50" s="18"/>
      <c r="RE50" s="18"/>
      <c r="RF50" s="18"/>
      <c r="RG50" s="18"/>
      <c r="RH50" s="18"/>
      <c r="RI50" s="18"/>
      <c r="RJ50" s="18"/>
      <c r="RK50" s="18"/>
      <c r="RL50" s="18"/>
      <c r="RM50" s="18"/>
      <c r="RN50" s="18"/>
      <c r="RO50" s="18"/>
      <c r="RP50" s="18"/>
      <c r="RQ50" s="18"/>
      <c r="RR50" s="18"/>
      <c r="RS50" s="18"/>
      <c r="RT50" s="18"/>
      <c r="RU50" s="18"/>
      <c r="RV50" s="18"/>
      <c r="RW50" s="18"/>
      <c r="RX50" s="18"/>
      <c r="RY50" s="18"/>
      <c r="RZ50" s="18"/>
      <c r="SA50" s="18"/>
      <c r="SB50" s="18"/>
      <c r="SC50" s="18"/>
      <c r="SD50" s="18"/>
      <c r="SE50" s="18"/>
      <c r="SF50" s="18"/>
      <c r="SG50" s="18"/>
      <c r="SH50" s="18"/>
      <c r="SI50" s="18"/>
      <c r="SJ50" s="18"/>
      <c r="SK50" s="18"/>
      <c r="SL50" s="18"/>
      <c r="SM50" s="18"/>
      <c r="SN50" s="18"/>
      <c r="SO50" s="18"/>
      <c r="SP50" s="18"/>
      <c r="SQ50" s="18"/>
      <c r="SR50" s="18"/>
      <c r="SS50" s="18"/>
      <c r="ST50" s="18"/>
      <c r="SU50" s="18"/>
      <c r="SV50" s="18"/>
      <c r="SW50" s="18"/>
      <c r="SX50" s="18"/>
      <c r="SY50" s="18"/>
      <c r="SZ50" s="18"/>
      <c r="TA50" s="18"/>
      <c r="TB50" s="18"/>
      <c r="TC50" s="18"/>
      <c r="TD50" s="18"/>
      <c r="TE50" s="18"/>
      <c r="TF50" s="18"/>
      <c r="TG50" s="18"/>
      <c r="TH50" s="18"/>
      <c r="TI50" s="18"/>
      <c r="TJ50" s="18"/>
      <c r="TK50" s="18"/>
      <c r="TL50" s="18"/>
      <c r="TM50" s="18"/>
      <c r="TN50" s="18"/>
      <c r="TO50" s="18"/>
      <c r="TP50" s="18"/>
      <c r="TQ50" s="18"/>
      <c r="TR50" s="18"/>
      <c r="TS50" s="18"/>
      <c r="TT50" s="18"/>
      <c r="TU50" s="18"/>
      <c r="TV50" s="18"/>
      <c r="TW50" s="18"/>
      <c r="TX50" s="18"/>
      <c r="TY50" s="18"/>
      <c r="TZ50" s="18"/>
      <c r="UA50" s="18"/>
      <c r="UB50" s="18"/>
      <c r="UC50" s="18"/>
      <c r="UD50" s="18"/>
      <c r="UE50" s="18"/>
      <c r="UF50" s="18"/>
      <c r="UG50" s="18"/>
      <c r="UH50" s="18"/>
      <c r="UI50" s="18"/>
      <c r="UJ50" s="18"/>
      <c r="UK50" s="18"/>
      <c r="UL50" s="18"/>
      <c r="UM50" s="18"/>
      <c r="UN50" s="18"/>
      <c r="UO50" s="18"/>
      <c r="UP50" s="18"/>
      <c r="UQ50" s="18"/>
      <c r="UR50" s="18"/>
      <c r="US50" s="18"/>
      <c r="UT50" s="18"/>
      <c r="UU50" s="18"/>
      <c r="UV50" s="18"/>
      <c r="UW50" s="18"/>
      <c r="UX50" s="18"/>
      <c r="UY50" s="18"/>
      <c r="UZ50" s="18"/>
      <c r="VA50" s="18"/>
      <c r="VB50" s="18"/>
      <c r="VC50" s="18"/>
      <c r="VD50" s="18"/>
      <c r="VE50" s="18"/>
      <c r="VF50" s="18"/>
      <c r="VG50" s="18"/>
      <c r="VH50" s="18"/>
      <c r="VI50" s="18"/>
      <c r="VJ50" s="18"/>
      <c r="VK50" s="18"/>
      <c r="VL50" s="18"/>
      <c r="VM50" s="18"/>
      <c r="VN50" s="18"/>
      <c r="VO50" s="18"/>
      <c r="VP50" s="18"/>
      <c r="VQ50" s="18"/>
      <c r="VR50" s="18"/>
      <c r="VS50" s="18"/>
      <c r="VT50" s="18"/>
      <c r="VU50" s="18"/>
      <c r="VV50" s="18"/>
      <c r="VW50" s="18"/>
      <c r="VX50" s="18"/>
      <c r="VY50" s="18"/>
      <c r="VZ50" s="18"/>
      <c r="WA50" s="18"/>
      <c r="WB50" s="18"/>
      <c r="WC50" s="18"/>
      <c r="WD50" s="18"/>
      <c r="WE50" s="18"/>
      <c r="WF50" s="18"/>
      <c r="WG50" s="18"/>
      <c r="WH50" s="18"/>
      <c r="WI50" s="18"/>
      <c r="WJ50" s="18"/>
      <c r="WK50" s="18"/>
      <c r="WL50" s="18"/>
      <c r="WM50" s="18"/>
      <c r="WN50" s="18"/>
      <c r="WO50" s="18"/>
      <c r="WP50" s="18"/>
      <c r="WQ50" s="18"/>
      <c r="WR50" s="18"/>
      <c r="WS50" s="18"/>
      <c r="WT50" s="18"/>
      <c r="WU50" s="18"/>
      <c r="WV50" s="18"/>
      <c r="WW50" s="18"/>
      <c r="WX50" s="18"/>
      <c r="WY50" s="18"/>
      <c r="WZ50" s="18"/>
      <c r="XA50" s="18"/>
      <c r="XB50" s="18"/>
      <c r="XC50" s="18"/>
      <c r="XD50" s="18"/>
      <c r="XE50" s="18"/>
      <c r="XF50" s="18"/>
      <c r="XG50" s="18"/>
      <c r="XH50" s="18"/>
      <c r="XI50" s="18"/>
      <c r="XJ50" s="18"/>
      <c r="XK50" s="18"/>
      <c r="XL50" s="18"/>
      <c r="XM50" s="18"/>
      <c r="XN50" s="18"/>
      <c r="XO50" s="18"/>
      <c r="XP50" s="18"/>
      <c r="XQ50" s="18"/>
      <c r="XR50" s="18"/>
      <c r="XS50" s="18"/>
      <c r="XT50" s="18"/>
      <c r="XU50" s="18"/>
      <c r="XV50" s="18"/>
      <c r="XW50" s="18"/>
      <c r="XX50" s="18"/>
      <c r="XY50" s="18"/>
      <c r="XZ50" s="18"/>
      <c r="YA50" s="18"/>
      <c r="YB50" s="18"/>
      <c r="YC50" s="18"/>
      <c r="YD50" s="18"/>
      <c r="YE50" s="18"/>
      <c r="YF50" s="18"/>
      <c r="YG50" s="18"/>
      <c r="YH50" s="18"/>
      <c r="YI50" s="18"/>
      <c r="YJ50" s="18"/>
      <c r="YK50" s="18"/>
      <c r="YL50" s="18"/>
      <c r="YM50" s="18"/>
      <c r="YN50" s="18"/>
      <c r="YO50" s="18"/>
      <c r="YP50" s="18"/>
      <c r="YQ50" s="18"/>
      <c r="YR50" s="18"/>
      <c r="YS50" s="18"/>
      <c r="YT50" s="18"/>
      <c r="YU50" s="18"/>
      <c r="YV50" s="18"/>
      <c r="YW50" s="18"/>
      <c r="YX50" s="18"/>
      <c r="YY50" s="18"/>
      <c r="YZ50" s="18"/>
      <c r="ZA50" s="18"/>
      <c r="ZB50" s="18"/>
      <c r="ZC50" s="18"/>
      <c r="ZD50" s="18"/>
      <c r="ZE50" s="18"/>
      <c r="ZF50" s="18"/>
      <c r="ZG50" s="18"/>
      <c r="ZH50" s="18"/>
      <c r="ZI50" s="18"/>
      <c r="ZJ50" s="18"/>
      <c r="ZK50" s="18"/>
      <c r="ZL50" s="18"/>
      <c r="ZM50" s="18"/>
      <c r="ZN50" s="18"/>
      <c r="ZO50" s="18"/>
      <c r="ZP50" s="18"/>
      <c r="ZQ50" s="18"/>
      <c r="ZR50" s="18"/>
      <c r="ZS50" s="18"/>
      <c r="ZT50" s="18"/>
      <c r="ZU50" s="18"/>
      <c r="ZV50" s="18"/>
      <c r="ZW50" s="18"/>
      <c r="ZX50" s="18"/>
      <c r="ZY50" s="18"/>
      <c r="ZZ50" s="18"/>
      <c r="AAA50" s="18"/>
      <c r="AAB50" s="18"/>
      <c r="AAC50" s="18"/>
      <c r="AAD50" s="18"/>
      <c r="AAE50" s="18"/>
      <c r="AAF50" s="18"/>
      <c r="AAG50" s="18"/>
      <c r="AAH50" s="18"/>
      <c r="AAI50" s="18"/>
      <c r="AAJ50" s="18"/>
      <c r="AAK50" s="18"/>
      <c r="AAL50" s="18"/>
      <c r="AAM50" s="18"/>
      <c r="AAN50" s="18"/>
      <c r="AAO50" s="18"/>
      <c r="AAP50" s="18"/>
      <c r="AAQ50" s="18"/>
      <c r="AAR50" s="18"/>
      <c r="AAS50" s="18"/>
      <c r="AAT50" s="18"/>
      <c r="AAU50" s="18"/>
      <c r="AAV50" s="18"/>
      <c r="AAW50" s="18"/>
      <c r="AAX50" s="18"/>
      <c r="AAY50" s="18"/>
      <c r="AAZ50" s="18"/>
      <c r="ABA50" s="18"/>
      <c r="ABB50" s="18"/>
      <c r="ABC50" s="18"/>
      <c r="ABD50" s="18"/>
      <c r="ABE50" s="18"/>
      <c r="ABF50" s="18"/>
      <c r="ABG50" s="18"/>
      <c r="ABH50" s="18"/>
      <c r="ABI50" s="18"/>
      <c r="ABJ50" s="18"/>
      <c r="ABK50" s="18"/>
      <c r="ABL50" s="18"/>
      <c r="ABM50" s="18"/>
      <c r="ABN50" s="18"/>
      <c r="ABO50" s="18"/>
      <c r="ABP50" s="18"/>
      <c r="ABQ50" s="18"/>
      <c r="ABR50" s="18"/>
      <c r="ABS50" s="18"/>
      <c r="ABT50" s="18"/>
      <c r="ABU50" s="18"/>
      <c r="ABV50" s="18"/>
      <c r="ABW50" s="18"/>
      <c r="ABX50" s="18"/>
      <c r="ABY50" s="18"/>
      <c r="ABZ50" s="18"/>
      <c r="ACA50" s="18"/>
      <c r="ACB50" s="18"/>
      <c r="ACC50" s="18"/>
      <c r="ACD50" s="18"/>
      <c r="ACE50" s="18"/>
      <c r="ACF50" s="18"/>
      <c r="ACG50" s="18"/>
      <c r="ACH50" s="18"/>
      <c r="ACI50" s="18"/>
      <c r="ACJ50" s="18"/>
      <c r="ACK50" s="18"/>
      <c r="ACL50" s="18"/>
      <c r="ACM50" s="18"/>
      <c r="ACN50" s="18"/>
      <c r="ACO50" s="18"/>
      <c r="ACP50" s="18"/>
      <c r="ACQ50" s="18"/>
      <c r="ACR50" s="18"/>
      <c r="ACS50" s="18"/>
      <c r="ACT50" s="18"/>
      <c r="ACU50" s="18"/>
      <c r="ACV50" s="18"/>
      <c r="ACW50" s="18"/>
      <c r="ACX50" s="18"/>
      <c r="ACY50" s="18"/>
      <c r="ACZ50" s="18"/>
      <c r="ADA50" s="18"/>
      <c r="ADB50" s="18"/>
      <c r="ADC50" s="18"/>
      <c r="ADD50" s="18"/>
      <c r="ADE50" s="18"/>
      <c r="ADF50" s="18"/>
      <c r="ADG50" s="18"/>
      <c r="ADH50" s="18"/>
      <c r="ADI50" s="18"/>
      <c r="ADJ50" s="18"/>
      <c r="ADK50" s="18"/>
      <c r="ADL50" s="18"/>
      <c r="ADM50" s="18"/>
      <c r="ADN50" s="18"/>
      <c r="ADO50" s="18"/>
      <c r="ADP50" s="18"/>
      <c r="ADQ50" s="18"/>
      <c r="ADR50" s="18"/>
      <c r="ADS50" s="18"/>
      <c r="ADT50" s="18"/>
      <c r="ADU50" s="18"/>
      <c r="ADV50" s="18"/>
      <c r="ADW50" s="18"/>
      <c r="ADX50" s="18"/>
      <c r="ADY50" s="18"/>
      <c r="ADZ50" s="18"/>
      <c r="AEA50" s="18"/>
      <c r="AEB50" s="18"/>
      <c r="AEC50" s="18"/>
      <c r="AED50" s="18"/>
      <c r="AEE50" s="18"/>
      <c r="AEF50" s="18"/>
      <c r="AEG50" s="18"/>
      <c r="AEH50" s="18"/>
      <c r="AEI50" s="18"/>
      <c r="AEJ50" s="18"/>
      <c r="AEK50" s="18"/>
      <c r="AEL50" s="18"/>
      <c r="AEM50" s="18"/>
      <c r="AEN50" s="18"/>
      <c r="AEO50" s="18"/>
      <c r="AEP50" s="18"/>
      <c r="AEQ50" s="18"/>
      <c r="AER50" s="18"/>
      <c r="AES50" s="18"/>
      <c r="AET50" s="18"/>
      <c r="AEU50" s="18"/>
      <c r="AEV50" s="18"/>
      <c r="AEW50" s="18"/>
      <c r="AEX50" s="18"/>
      <c r="AEY50" s="18"/>
      <c r="AEZ50" s="18"/>
      <c r="AFA50" s="18"/>
      <c r="AFB50" s="18"/>
      <c r="AFC50" s="18"/>
      <c r="AFD50" s="18"/>
      <c r="AFE50" s="18"/>
      <c r="AFF50" s="18"/>
      <c r="AFG50" s="18"/>
      <c r="AFH50" s="18"/>
      <c r="AFI50" s="18"/>
      <c r="AFJ50" s="18"/>
      <c r="AFK50" s="18"/>
      <c r="AFL50" s="18"/>
      <c r="AFM50" s="18"/>
      <c r="AFN50" s="18"/>
      <c r="AFO50" s="18"/>
      <c r="AFP50" s="18"/>
      <c r="AFQ50" s="18"/>
      <c r="AFR50" s="18"/>
      <c r="AFS50" s="18"/>
      <c r="AFT50" s="18"/>
      <c r="AFU50" s="18"/>
      <c r="AFV50" s="18"/>
      <c r="AFW50" s="18"/>
      <c r="AFX50" s="18"/>
      <c r="AFY50" s="18"/>
      <c r="AFZ50" s="18"/>
      <c r="AGA50" s="18"/>
      <c r="AGB50" s="18"/>
      <c r="AGC50" s="18"/>
      <c r="AGD50" s="18"/>
      <c r="AGE50" s="18"/>
      <c r="AGF50" s="18"/>
      <c r="AGG50" s="18"/>
      <c r="AGH50" s="18"/>
      <c r="AGI50" s="18"/>
      <c r="AGJ50" s="18"/>
      <c r="AGK50" s="18"/>
      <c r="AGL50" s="18"/>
      <c r="AGM50" s="18"/>
      <c r="AGN50" s="18"/>
      <c r="AGO50" s="18"/>
      <c r="AGP50" s="18"/>
      <c r="AGQ50" s="18"/>
      <c r="AGR50" s="18"/>
      <c r="AGS50" s="18"/>
      <c r="AGT50" s="18"/>
      <c r="AGU50" s="18"/>
      <c r="AGV50" s="18"/>
      <c r="AGW50" s="18"/>
      <c r="AGX50" s="18"/>
      <c r="AGY50" s="18"/>
      <c r="AGZ50" s="18"/>
      <c r="AHA50" s="18"/>
      <c r="AHB50" s="18"/>
      <c r="AHC50" s="18"/>
      <c r="AHD50" s="18"/>
      <c r="AHE50" s="18"/>
      <c r="AHF50" s="18"/>
      <c r="AHG50" s="18"/>
      <c r="AHH50" s="18"/>
      <c r="AHI50" s="18"/>
      <c r="AHJ50" s="18"/>
      <c r="AHK50" s="18"/>
      <c r="AHL50" s="18"/>
      <c r="AHM50" s="18"/>
      <c r="AHN50" s="18"/>
      <c r="AHO50" s="18"/>
      <c r="AHP50" s="18"/>
      <c r="AHQ50" s="18"/>
      <c r="AHR50" s="18"/>
      <c r="AHS50" s="18"/>
      <c r="AHT50" s="18"/>
      <c r="AHU50" s="18"/>
      <c r="AHV50" s="18"/>
      <c r="AHW50" s="18"/>
      <c r="AHX50" s="18"/>
      <c r="AHY50" s="18"/>
      <c r="AHZ50" s="18"/>
      <c r="AIA50" s="18"/>
      <c r="AIB50" s="18"/>
      <c r="AIC50" s="18"/>
      <c r="AID50" s="18"/>
      <c r="AIE50" s="18"/>
      <c r="AIF50" s="18"/>
      <c r="AIG50" s="18"/>
      <c r="AIH50" s="18"/>
      <c r="AII50" s="18"/>
      <c r="AIJ50" s="18"/>
      <c r="AIK50" s="18"/>
      <c r="AIL50" s="18"/>
      <c r="AIM50" s="18"/>
      <c r="AIN50" s="18"/>
      <c r="AIO50" s="18"/>
      <c r="AIP50" s="18"/>
      <c r="AIQ50" s="18"/>
      <c r="AIR50" s="18"/>
      <c r="AIS50" s="18"/>
      <c r="AIT50" s="18"/>
      <c r="AIU50" s="18"/>
      <c r="AIV50" s="18"/>
      <c r="AIW50" s="18"/>
      <c r="AIX50" s="18"/>
      <c r="AIY50" s="18"/>
      <c r="AIZ50" s="18"/>
      <c r="AJA50" s="18"/>
      <c r="AJB50" s="18"/>
      <c r="AJC50" s="18"/>
      <c r="AJD50" s="18"/>
      <c r="AJE50" s="18"/>
      <c r="AJF50" s="18"/>
      <c r="AJG50" s="18"/>
      <c r="AJH50" s="18"/>
      <c r="AJI50" s="18"/>
      <c r="AJJ50" s="18"/>
      <c r="AJK50" s="18"/>
      <c r="AJL50" s="18"/>
      <c r="AJM50" s="18"/>
      <c r="AJN50" s="18"/>
      <c r="AJO50" s="18"/>
      <c r="AJP50" s="18"/>
      <c r="AJQ50" s="18"/>
      <c r="AJR50" s="18"/>
      <c r="AJS50" s="18"/>
      <c r="AJT50" s="18"/>
      <c r="AJU50" s="18"/>
      <c r="AJV50" s="18"/>
      <c r="AJW50" s="18"/>
      <c r="AJX50" s="18"/>
      <c r="AJY50" s="18"/>
      <c r="AJZ50" s="18"/>
      <c r="AKA50" s="18"/>
      <c r="AKB50" s="18"/>
      <c r="AKC50" s="18"/>
      <c r="AKD50" s="18"/>
      <c r="AKE50" s="18"/>
      <c r="AKF50" s="18"/>
      <c r="AKG50" s="18"/>
      <c r="AKH50" s="18"/>
      <c r="AKI50" s="18"/>
      <c r="AKJ50" s="18"/>
      <c r="AKK50" s="18"/>
      <c r="AKL50" s="18"/>
      <c r="AKM50" s="18"/>
      <c r="AKN50" s="18"/>
      <c r="AKO50" s="18"/>
      <c r="AKP50" s="18"/>
      <c r="AKQ50" s="18"/>
      <c r="AKR50" s="18"/>
      <c r="AKS50" s="18"/>
      <c r="AKT50" s="18"/>
      <c r="AKU50" s="18"/>
      <c r="AKV50" s="18"/>
      <c r="AKW50" s="18"/>
      <c r="AKX50" s="18"/>
      <c r="AKY50" s="18"/>
      <c r="AKZ50" s="18"/>
      <c r="ALA50" s="18"/>
      <c r="ALB50" s="18"/>
      <c r="ALC50" s="18"/>
      <c r="ALD50" s="18"/>
      <c r="ALE50" s="18"/>
      <c r="ALF50" s="18"/>
      <c r="ALG50" s="18"/>
      <c r="ALH50" s="18"/>
      <c r="ALI50" s="18"/>
      <c r="ALJ50" s="18"/>
      <c r="ALK50" s="18"/>
      <c r="ALL50" s="18"/>
      <c r="ALM50" s="18"/>
      <c r="ALN50" s="18"/>
      <c r="ALO50" s="18"/>
      <c r="ALP50" s="18"/>
      <c r="ALQ50" s="18"/>
      <c r="ALR50" s="18"/>
      <c r="ALS50" s="18"/>
      <c r="ALT50" s="18"/>
      <c r="ALU50" s="18"/>
      <c r="ALV50" s="18"/>
      <c r="ALW50" s="18"/>
      <c r="ALX50" s="18"/>
      <c r="ALY50" s="18"/>
      <c r="ALZ50" s="18"/>
      <c r="AMA50" s="18"/>
      <c r="AMB50" s="18"/>
      <c r="AMC50" s="18"/>
      <c r="AMD50" s="18"/>
      <c r="AME50" s="18"/>
      <c r="AMF50" s="18"/>
      <c r="AMG50" s="18"/>
      <c r="AMH50" s="18"/>
      <c r="AMI50" s="18"/>
      <c r="AMJ50" s="18"/>
    </row>
  </sheetData>
  <mergeCells count="1">
    <mergeCell ref="A50:E50"/>
  </mergeCells>
  <pageMargins left="0.74999999999999989" right="0.74999999999999989" top="1.393700787401575" bottom="1.393700787401575" header="1" footer="1"/>
  <pageSetup paperSize="9"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NASLOVNICA</vt:lpstr>
      <vt:lpstr>opće napomene i rekapitulacija</vt:lpstr>
      <vt:lpstr>1. građ. obrtnički radovi</vt:lpstr>
      <vt:lpstr>2. elektrotehnicki radovi</vt:lpstr>
      <vt:lpstr>3. podizna platforma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Vanja Calusic</cp:lastModifiedBy>
  <cp:revision>3</cp:revision>
  <cp:lastPrinted>2025-06-09T07:10:17Z</cp:lastPrinted>
  <dcterms:created xsi:type="dcterms:W3CDTF">2025-06-05T06:34:36Z</dcterms:created>
  <dcterms:modified xsi:type="dcterms:W3CDTF">2025-06-09T09:09:45Z</dcterms:modified>
</cp:coreProperties>
</file>